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00" windowHeight="11760" activeTab="0"/>
  </bookViews>
  <sheets>
    <sheet name="výsledky" sheetId="1" r:id="rId1"/>
  </sheets>
  <definedNames>
    <definedName name="kategorieA" localSheetId="0">'výsledky'!$M$10:$M$13,'výsledky'!$M$26</definedName>
    <definedName name="kategorieA">#REF!,#REF!</definedName>
    <definedName name="kategorieB" localSheetId="0">'výsledky'!$M$2:$M$3,'výsledky'!$M$14:$M$16,'výsledky'!$M$18:$M$23,'výsledky'!$M$27</definedName>
    <definedName name="kategorieB">#REF!,#REF!,#REF!,#REF!</definedName>
    <definedName name="kategorieC1" localSheetId="0">'výsledky'!$M$4:$M$9,'výsledky'!$M$24,'výsledky'!$M$28,'výsledky'!$M$29</definedName>
    <definedName name="kategorieC1">#REF!,#REF!,#REF!,#REF!</definedName>
    <definedName name="kategorieC2" localSheetId="0">'výsledky'!$M$17,'výsledky'!$M$30</definedName>
    <definedName name="kategorieC2">#REF!,#REF!</definedName>
    <definedName name="kategorieD1" localSheetId="0">'výsledky'!$M$25,'výsledky'!$M$31</definedName>
    <definedName name="kategorieD1">#REF!,#REF!</definedName>
    <definedName name="_xlnm.Print_Area" localSheetId="0">'výsledky'!$B$1:$G$47</definedName>
  </definedNames>
  <calcPr fullCalcOnLoad="1"/>
</workbook>
</file>

<file path=xl/sharedStrings.xml><?xml version="1.0" encoding="utf-8"?>
<sst xmlns="http://schemas.openxmlformats.org/spreadsheetml/2006/main" count="109" uniqueCount="62">
  <si>
    <t>Babáková Amálie</t>
  </si>
  <si>
    <t>Černíková Michaela</t>
  </si>
  <si>
    <t>Černík Vojtěch</t>
  </si>
  <si>
    <t>Demuth Filip</t>
  </si>
  <si>
    <t>Hojdarová Marie</t>
  </si>
  <si>
    <t>Horna Matěj</t>
  </si>
  <si>
    <t>Hornová Ivana</t>
  </si>
  <si>
    <t>Chludil Jan</t>
  </si>
  <si>
    <t>Jeníček Jan</t>
  </si>
  <si>
    <t>Korbová Eliška</t>
  </si>
  <si>
    <t>Krunt Tom</t>
  </si>
  <si>
    <t>Kubík Tadeáš</t>
  </si>
  <si>
    <t>Kušej Pavel</t>
  </si>
  <si>
    <t>Nosek Jakub</t>
  </si>
  <si>
    <t>Pliska Daniel</t>
  </si>
  <si>
    <t>Potzel Lukáš</t>
  </si>
  <si>
    <t>Rejč Libor</t>
  </si>
  <si>
    <t>Sidor František</t>
  </si>
  <si>
    <t>Šalanská Nela</t>
  </si>
  <si>
    <t>Šareš Luděk</t>
  </si>
  <si>
    <t>Trojovský Jan</t>
  </si>
  <si>
    <t>Vajshajtl Stanislav</t>
  </si>
  <si>
    <t>Valenta David</t>
  </si>
  <si>
    <t>Weber Rudolf</t>
  </si>
  <si>
    <t>Žofka Jaroslav</t>
  </si>
  <si>
    <t>Žofková Eliška</t>
  </si>
  <si>
    <t>ročník</t>
  </si>
  <si>
    <t>kategorie</t>
  </si>
  <si>
    <t>a</t>
  </si>
  <si>
    <t>b</t>
  </si>
  <si>
    <t>§ 3. Kategorie turnaje</t>
  </si>
  <si>
    <t>a) Žactvo, do 9. let (tj. ročník 2006 a mladší) .</t>
  </si>
  <si>
    <t>b) Žactvo, 10 až 12 let (tj. ročník 2005 až 2003).</t>
  </si>
  <si>
    <t>c1</t>
  </si>
  <si>
    <t>c2</t>
  </si>
  <si>
    <t>d1</t>
  </si>
  <si>
    <t>d2</t>
  </si>
  <si>
    <t>Zelená Barbora</t>
  </si>
  <si>
    <t>Zelený Marek</t>
  </si>
  <si>
    <t>věk</t>
  </si>
  <si>
    <t>Vostrý Lukáš</t>
  </si>
  <si>
    <t>čas</t>
  </si>
  <si>
    <t>1.hra</t>
  </si>
  <si>
    <t>2.hra</t>
  </si>
  <si>
    <t>3.hra</t>
  </si>
  <si>
    <t>4.hra</t>
  </si>
  <si>
    <t>celkem</t>
  </si>
  <si>
    <t>pořadí</t>
  </si>
  <si>
    <t>v kategorii</t>
  </si>
  <si>
    <t>tričko</t>
  </si>
  <si>
    <t>XS</t>
  </si>
  <si>
    <t>S</t>
  </si>
  <si>
    <t>L</t>
  </si>
  <si>
    <t>M</t>
  </si>
  <si>
    <t>bowling sever 2015</t>
  </si>
  <si>
    <t>c1) Starší junioři, 13 až 15 let (tj. ročník 2002 až 2000).</t>
  </si>
  <si>
    <t>c2) Starší juniorky, 13 až 15 let (tj. ročník 2002 až 2000).</t>
  </si>
  <si>
    <t>d1) Dorostenci, 16 až 18 let (tj. ročník 1999 až 1997)</t>
  </si>
  <si>
    <t>d2) Dorostenky, 16 až 18 let (tj. ročník 1999 až 1997)</t>
  </si>
  <si>
    <t>Német Jan</t>
  </si>
  <si>
    <t>Babák Vojta</t>
  </si>
  <si>
    <t>průměr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</si>
</sst>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40" borderId="10" xfId="0" applyNumberFormat="1" applyFont="1" applyFill="1" applyBorder="1" applyAlignment="1">
      <alignment horizontal="center"/>
    </xf>
    <xf numFmtId="20" fontId="0" fillId="41" borderId="10" xfId="0" applyNumberFormat="1" applyFont="1" applyFill="1" applyBorder="1" applyAlignment="1">
      <alignment horizontal="center"/>
    </xf>
    <xf numFmtId="20" fontId="0" fillId="42" borderId="10" xfId="0" applyNumberFormat="1" applyFont="1" applyFill="1" applyBorder="1" applyAlignment="1">
      <alignment horizontal="center"/>
    </xf>
    <xf numFmtId="20" fontId="0" fillId="43" borderId="10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6" fillId="39" borderId="10" xfId="0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left" vertical="center" wrapText="1"/>
    </xf>
    <xf numFmtId="0" fontId="1" fillId="45" borderId="10" xfId="0" applyFont="1" applyFill="1" applyBorder="1" applyAlignment="1">
      <alignment horizontal="left" vertical="center" wrapText="1"/>
    </xf>
    <xf numFmtId="0" fontId="1" fillId="46" borderId="10" xfId="0" applyFont="1" applyFill="1" applyBorder="1" applyAlignment="1">
      <alignment horizontal="left" vertical="center" wrapText="1"/>
    </xf>
    <xf numFmtId="0" fontId="1" fillId="47" borderId="10" xfId="0" applyFont="1" applyFill="1" applyBorder="1" applyAlignment="1">
      <alignment horizontal="left" vertical="center" wrapText="1"/>
    </xf>
    <xf numFmtId="0" fontId="1" fillId="48" borderId="10" xfId="0" applyFont="1" applyFill="1" applyBorder="1" applyAlignment="1">
      <alignment horizontal="left" vertical="center" wrapText="1"/>
    </xf>
    <xf numFmtId="0" fontId="4" fillId="45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46" borderId="10" xfId="0" applyFont="1" applyFill="1" applyBorder="1" applyAlignment="1">
      <alignment horizontal="center"/>
    </xf>
    <xf numFmtId="0" fontId="4" fillId="47" borderId="10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95" zoomScaleNormal="95" zoomScalePageLayoutView="0" workbookViewId="0" topLeftCell="A1">
      <selection activeCell="T14" sqref="T14"/>
    </sheetView>
  </sheetViews>
  <sheetFormatPr defaultColWidth="9.00390625" defaultRowHeight="15.75"/>
  <cols>
    <col min="1" max="1" width="2.00390625" style="0" customWidth="1"/>
    <col min="2" max="2" width="24.125" style="3" customWidth="1"/>
    <col min="3" max="3" width="7.125" style="10" customWidth="1"/>
    <col min="4" max="4" width="5.875" style="10" customWidth="1"/>
    <col min="5" max="5" width="7.625" style="10" customWidth="1"/>
    <col min="6" max="6" width="1.625" style="10" customWidth="1"/>
    <col min="7" max="7" width="8.50390625" style="10" customWidth="1"/>
    <col min="8" max="8" width="5.375" style="9" customWidth="1"/>
    <col min="9" max="9" width="7.125" style="9" customWidth="1"/>
    <col min="10" max="11" width="6.50390625" style="9" customWidth="1"/>
    <col min="12" max="12" width="6.375" style="9" customWidth="1"/>
    <col min="13" max="13" width="6.625" style="9" customWidth="1"/>
    <col min="14" max="14" width="8.875" style="9" customWidth="1"/>
    <col min="15" max="15" width="8.625" style="9" customWidth="1"/>
    <col min="16" max="16" width="1.625" style="9" customWidth="1"/>
    <col min="17" max="17" width="10.375" style="9" customWidth="1"/>
  </cols>
  <sheetData>
    <row r="1" spans="1:17" ht="15.75">
      <c r="A1" s="33"/>
      <c r="B1" s="32" t="s">
        <v>54</v>
      </c>
      <c r="C1" s="33" t="s">
        <v>26</v>
      </c>
      <c r="D1" s="33" t="s">
        <v>39</v>
      </c>
      <c r="E1" s="33" t="s">
        <v>49</v>
      </c>
      <c r="F1" s="33"/>
      <c r="G1" s="33" t="s">
        <v>27</v>
      </c>
      <c r="H1" s="12" t="s">
        <v>41</v>
      </c>
      <c r="I1" s="12" t="s">
        <v>42</v>
      </c>
      <c r="J1" s="12" t="s">
        <v>43</v>
      </c>
      <c r="K1" s="12" t="s">
        <v>44</v>
      </c>
      <c r="L1" s="12" t="s">
        <v>45</v>
      </c>
      <c r="M1" s="35" t="s">
        <v>46</v>
      </c>
      <c r="N1" s="42" t="s">
        <v>61</v>
      </c>
      <c r="O1" s="12" t="s">
        <v>47</v>
      </c>
      <c r="P1" s="33"/>
      <c r="Q1" s="44" t="s">
        <v>48</v>
      </c>
    </row>
    <row r="2" spans="1:17" ht="15.75">
      <c r="A2" s="14"/>
      <c r="B2" s="47" t="s">
        <v>23</v>
      </c>
      <c r="C2" s="12">
        <v>2006</v>
      </c>
      <c r="D2" s="12">
        <f aca="true" t="shared" si="0" ref="D2:D32">2015-C2</f>
        <v>9</v>
      </c>
      <c r="E2" s="12">
        <v>10</v>
      </c>
      <c r="F2" s="14"/>
      <c r="G2" s="12" t="s">
        <v>28</v>
      </c>
      <c r="H2" s="37">
        <v>0.6666666666666666</v>
      </c>
      <c r="I2" s="41">
        <v>87</v>
      </c>
      <c r="J2" s="41">
        <v>93</v>
      </c>
      <c r="K2" s="41">
        <v>150</v>
      </c>
      <c r="L2" s="41">
        <v>133</v>
      </c>
      <c r="M2" s="51">
        <f aca="true" t="shared" si="1" ref="M2:M32">SUM(I2:L2)</f>
        <v>463</v>
      </c>
      <c r="N2" s="43">
        <f aca="true" t="shared" si="2" ref="N2:N27">AVERAGE(I2:L2)</f>
        <v>115.75</v>
      </c>
      <c r="O2" s="13">
        <f>RANK(M2,$M$2:$M$32)</f>
        <v>23</v>
      </c>
      <c r="P2" s="14"/>
      <c r="Q2" s="44">
        <f>RANK(M2,$M$2:$M$6)</f>
        <v>1</v>
      </c>
    </row>
    <row r="3" spans="1:17" ht="15.75">
      <c r="A3" s="14"/>
      <c r="B3" s="47" t="s">
        <v>0</v>
      </c>
      <c r="C3" s="12">
        <v>2007</v>
      </c>
      <c r="D3" s="12">
        <f t="shared" si="0"/>
        <v>8</v>
      </c>
      <c r="E3" s="12">
        <v>8</v>
      </c>
      <c r="F3" s="14"/>
      <c r="G3" s="12" t="s">
        <v>28</v>
      </c>
      <c r="H3" s="37">
        <v>0.6666666666666666</v>
      </c>
      <c r="I3" s="41">
        <v>88</v>
      </c>
      <c r="J3" s="41">
        <v>98</v>
      </c>
      <c r="K3" s="41">
        <v>107</v>
      </c>
      <c r="L3" s="41">
        <v>120</v>
      </c>
      <c r="M3" s="51">
        <f t="shared" si="1"/>
        <v>413</v>
      </c>
      <c r="N3" s="43">
        <f t="shared" si="2"/>
        <v>103.25</v>
      </c>
      <c r="O3" s="13">
        <f>RANK(M3,$M$2:$M$32)</f>
        <v>25</v>
      </c>
      <c r="P3" s="14"/>
      <c r="Q3" s="44">
        <f>RANK(M3,$M$2:$M$6)</f>
        <v>2</v>
      </c>
    </row>
    <row r="4" spans="1:17" ht="15.75">
      <c r="A4" s="14"/>
      <c r="B4" s="47" t="s">
        <v>5</v>
      </c>
      <c r="C4" s="12">
        <v>2008</v>
      </c>
      <c r="D4" s="12">
        <f t="shared" si="0"/>
        <v>7</v>
      </c>
      <c r="E4" s="12">
        <v>8</v>
      </c>
      <c r="F4" s="14"/>
      <c r="G4" s="12" t="s">
        <v>28</v>
      </c>
      <c r="H4" s="37">
        <v>0.6666666666666666</v>
      </c>
      <c r="I4" s="41">
        <v>83</v>
      </c>
      <c r="J4" s="41">
        <v>68</v>
      </c>
      <c r="K4" s="41">
        <v>65</v>
      </c>
      <c r="L4" s="41">
        <v>80</v>
      </c>
      <c r="M4" s="51">
        <f t="shared" si="1"/>
        <v>296</v>
      </c>
      <c r="N4" s="43">
        <f t="shared" si="2"/>
        <v>74</v>
      </c>
      <c r="O4" s="13">
        <f>RANK(M4,$M$2:$M$32)</f>
        <v>29</v>
      </c>
      <c r="P4" s="14"/>
      <c r="Q4" s="44">
        <f>RANK(M4,$M$2:$M$6)</f>
        <v>3</v>
      </c>
    </row>
    <row r="5" spans="1:17" ht="15.75">
      <c r="A5" s="14"/>
      <c r="B5" s="34" t="s">
        <v>38</v>
      </c>
      <c r="C5" s="12">
        <v>2007</v>
      </c>
      <c r="D5" s="12">
        <f t="shared" si="0"/>
        <v>8</v>
      </c>
      <c r="E5" s="12" t="s">
        <v>53</v>
      </c>
      <c r="F5" s="14"/>
      <c r="G5" s="12" t="s">
        <v>28</v>
      </c>
      <c r="H5" s="39">
        <v>0.7916666666666666</v>
      </c>
      <c r="I5" s="41">
        <v>31</v>
      </c>
      <c r="J5" s="41">
        <v>51</v>
      </c>
      <c r="K5" s="41">
        <v>20</v>
      </c>
      <c r="L5" s="41">
        <v>46</v>
      </c>
      <c r="M5" s="51">
        <f t="shared" si="1"/>
        <v>148</v>
      </c>
      <c r="N5" s="43">
        <f t="shared" si="2"/>
        <v>37</v>
      </c>
      <c r="O5" s="13">
        <f>RANK(M5,$M$2:$M$32)</f>
        <v>30</v>
      </c>
      <c r="P5" s="14"/>
      <c r="Q5" s="44">
        <f>RANK(M5,$M$2:$M$6)</f>
        <v>4</v>
      </c>
    </row>
    <row r="6" spans="1:17" ht="15.75">
      <c r="A6" s="14"/>
      <c r="B6" s="34" t="s">
        <v>60</v>
      </c>
      <c r="C6" s="12">
        <v>2010</v>
      </c>
      <c r="D6" s="12">
        <f t="shared" si="0"/>
        <v>5</v>
      </c>
      <c r="E6" s="12">
        <v>6</v>
      </c>
      <c r="F6" s="14"/>
      <c r="G6" s="12" t="s">
        <v>28</v>
      </c>
      <c r="H6" s="37">
        <v>0.6666666666666666</v>
      </c>
      <c r="I6" s="41">
        <v>20</v>
      </c>
      <c r="J6" s="41">
        <v>18</v>
      </c>
      <c r="K6" s="41">
        <v>42</v>
      </c>
      <c r="L6" s="41">
        <v>49</v>
      </c>
      <c r="M6" s="51">
        <f t="shared" si="1"/>
        <v>129</v>
      </c>
      <c r="N6" s="43">
        <f t="shared" si="2"/>
        <v>32.25</v>
      </c>
      <c r="O6" s="13">
        <f>RANK(M6,$M$2:$M$32)</f>
        <v>31</v>
      </c>
      <c r="P6" s="14"/>
      <c r="Q6" s="44">
        <f>RANK(M6,$M$2:$M$6)</f>
        <v>5</v>
      </c>
    </row>
    <row r="7" spans="1:17" ht="15.75">
      <c r="A7" s="27"/>
      <c r="B7" s="46" t="s">
        <v>1</v>
      </c>
      <c r="C7" s="12">
        <v>2003</v>
      </c>
      <c r="D7" s="12">
        <f t="shared" si="0"/>
        <v>12</v>
      </c>
      <c r="E7" s="12" t="s">
        <v>51</v>
      </c>
      <c r="F7" s="27"/>
      <c r="G7" s="12" t="s">
        <v>29</v>
      </c>
      <c r="H7" s="38">
        <v>0.7291666666666666</v>
      </c>
      <c r="I7" s="41">
        <v>202</v>
      </c>
      <c r="J7" s="41">
        <v>166</v>
      </c>
      <c r="K7" s="41">
        <v>161</v>
      </c>
      <c r="L7" s="41">
        <v>213</v>
      </c>
      <c r="M7" s="52">
        <f t="shared" si="1"/>
        <v>742</v>
      </c>
      <c r="N7" s="43">
        <f t="shared" si="2"/>
        <v>185.5</v>
      </c>
      <c r="O7" s="13">
        <f>RANK(M7,$M$2:$M$32)</f>
        <v>2</v>
      </c>
      <c r="P7" s="27"/>
      <c r="Q7" s="44">
        <f>RANK(M7,$M$7:$M$18)</f>
        <v>1</v>
      </c>
    </row>
    <row r="8" spans="1:17" ht="15.75">
      <c r="A8" s="27"/>
      <c r="B8" s="46" t="s">
        <v>8</v>
      </c>
      <c r="C8" s="12">
        <v>2004</v>
      </c>
      <c r="D8" s="12">
        <f t="shared" si="0"/>
        <v>11</v>
      </c>
      <c r="E8" s="12" t="s">
        <v>53</v>
      </c>
      <c r="F8" s="27"/>
      <c r="G8" s="12" t="s">
        <v>29</v>
      </c>
      <c r="H8" s="40">
        <v>0.6041666666666666</v>
      </c>
      <c r="I8" s="41">
        <v>222</v>
      </c>
      <c r="J8" s="41">
        <v>179</v>
      </c>
      <c r="K8" s="41">
        <v>153</v>
      </c>
      <c r="L8" s="41">
        <v>177</v>
      </c>
      <c r="M8" s="52">
        <f t="shared" si="1"/>
        <v>731</v>
      </c>
      <c r="N8" s="43">
        <f t="shared" si="2"/>
        <v>182.75</v>
      </c>
      <c r="O8" s="13">
        <f>RANK(M8,$M$2:$M$32)</f>
        <v>3</v>
      </c>
      <c r="P8" s="27"/>
      <c r="Q8" s="44">
        <f>RANK(M8,$M$7:$M$18)</f>
        <v>2</v>
      </c>
    </row>
    <row r="9" spans="1:17" ht="15.75">
      <c r="A9" s="27"/>
      <c r="B9" s="46" t="s">
        <v>11</v>
      </c>
      <c r="C9" s="12">
        <v>2004</v>
      </c>
      <c r="D9" s="12">
        <f t="shared" si="0"/>
        <v>11</v>
      </c>
      <c r="E9" s="12" t="s">
        <v>51</v>
      </c>
      <c r="F9" s="27"/>
      <c r="G9" s="12" t="s">
        <v>29</v>
      </c>
      <c r="H9" s="40">
        <v>0.6041666666666666</v>
      </c>
      <c r="I9" s="41">
        <v>175</v>
      </c>
      <c r="J9" s="41">
        <v>130</v>
      </c>
      <c r="K9" s="41">
        <v>144</v>
      </c>
      <c r="L9" s="41">
        <v>159</v>
      </c>
      <c r="M9" s="52">
        <f t="shared" si="1"/>
        <v>608</v>
      </c>
      <c r="N9" s="43">
        <f t="shared" si="2"/>
        <v>152</v>
      </c>
      <c r="O9" s="13">
        <f>RANK(M9,$M$2:$M$32)</f>
        <v>8</v>
      </c>
      <c r="P9" s="27"/>
      <c r="Q9" s="44">
        <f>RANK(M9,$M$7:$M$18)</f>
        <v>3</v>
      </c>
    </row>
    <row r="10" spans="1:17" ht="15.75">
      <c r="A10" s="27"/>
      <c r="B10" s="34" t="s">
        <v>12</v>
      </c>
      <c r="C10" s="12">
        <v>2003</v>
      </c>
      <c r="D10" s="12">
        <f t="shared" si="0"/>
        <v>12</v>
      </c>
      <c r="E10" s="12" t="s">
        <v>53</v>
      </c>
      <c r="F10" s="27"/>
      <c r="G10" s="12" t="s">
        <v>29</v>
      </c>
      <c r="H10" s="38">
        <v>0.7291666666666666</v>
      </c>
      <c r="I10" s="41">
        <v>141</v>
      </c>
      <c r="J10" s="41">
        <v>128</v>
      </c>
      <c r="K10" s="41">
        <v>153</v>
      </c>
      <c r="L10" s="41">
        <v>164</v>
      </c>
      <c r="M10" s="52">
        <f t="shared" si="1"/>
        <v>586</v>
      </c>
      <c r="N10" s="43">
        <f t="shared" si="2"/>
        <v>146.5</v>
      </c>
      <c r="O10" s="13">
        <f>RANK(M10,$M$2:$M$32)</f>
        <v>11</v>
      </c>
      <c r="P10" s="27"/>
      <c r="Q10" s="44">
        <f>RANK(M10,$M$7:$M$18)</f>
        <v>4</v>
      </c>
    </row>
    <row r="11" spans="1:17" ht="15.75">
      <c r="A11" s="27"/>
      <c r="B11" s="34" t="s">
        <v>15</v>
      </c>
      <c r="C11" s="12">
        <v>2004</v>
      </c>
      <c r="D11" s="12">
        <f t="shared" si="0"/>
        <v>11</v>
      </c>
      <c r="E11" s="12" t="s">
        <v>50</v>
      </c>
      <c r="F11" s="27"/>
      <c r="G11" s="12" t="s">
        <v>29</v>
      </c>
      <c r="H11" s="37">
        <v>0.6666666666666666</v>
      </c>
      <c r="I11" s="41">
        <v>149</v>
      </c>
      <c r="J11" s="41">
        <v>126</v>
      </c>
      <c r="K11" s="41">
        <v>120</v>
      </c>
      <c r="L11" s="41">
        <v>154</v>
      </c>
      <c r="M11" s="52">
        <f t="shared" si="1"/>
        <v>549</v>
      </c>
      <c r="N11" s="43">
        <f t="shared" si="2"/>
        <v>137.25</v>
      </c>
      <c r="O11" s="13">
        <f>RANK(M11,$M$2:$M$32)</f>
        <v>17</v>
      </c>
      <c r="P11" s="27"/>
      <c r="Q11" s="44">
        <f>RANK(M11,$M$7:$M$18)</f>
        <v>5</v>
      </c>
    </row>
    <row r="12" spans="1:17" ht="15.75">
      <c r="A12" s="27"/>
      <c r="B12" s="34" t="s">
        <v>4</v>
      </c>
      <c r="C12" s="12">
        <v>2005</v>
      </c>
      <c r="D12" s="12">
        <f t="shared" si="0"/>
        <v>10</v>
      </c>
      <c r="E12" s="12" t="s">
        <v>50</v>
      </c>
      <c r="F12" s="27"/>
      <c r="G12" s="12" t="s">
        <v>29</v>
      </c>
      <c r="H12" s="37">
        <v>0.6666666666666666</v>
      </c>
      <c r="I12" s="41">
        <v>102</v>
      </c>
      <c r="J12" s="41">
        <v>101</v>
      </c>
      <c r="K12" s="41">
        <v>177</v>
      </c>
      <c r="L12" s="41">
        <v>163</v>
      </c>
      <c r="M12" s="52">
        <f t="shared" si="1"/>
        <v>543</v>
      </c>
      <c r="N12" s="43">
        <f t="shared" si="2"/>
        <v>135.75</v>
      </c>
      <c r="O12" s="13">
        <f>RANK(M12,$M$2:$M$32)</f>
        <v>18</v>
      </c>
      <c r="P12" s="27"/>
      <c r="Q12" s="44">
        <f>RANK(M12,$M$7:$M$18)</f>
        <v>6</v>
      </c>
    </row>
    <row r="13" spans="1:17" ht="15.75">
      <c r="A13" s="27"/>
      <c r="B13" s="34" t="s">
        <v>7</v>
      </c>
      <c r="C13" s="12">
        <v>2003</v>
      </c>
      <c r="D13" s="12">
        <f t="shared" si="0"/>
        <v>12</v>
      </c>
      <c r="E13" s="12" t="s">
        <v>53</v>
      </c>
      <c r="F13" s="27"/>
      <c r="G13" s="12" t="s">
        <v>29</v>
      </c>
      <c r="H13" s="38">
        <v>0.7291666666666666</v>
      </c>
      <c r="I13" s="41">
        <v>141</v>
      </c>
      <c r="J13" s="41">
        <v>125</v>
      </c>
      <c r="K13" s="41">
        <v>130</v>
      </c>
      <c r="L13" s="41">
        <v>146</v>
      </c>
      <c r="M13" s="52">
        <f t="shared" si="1"/>
        <v>542</v>
      </c>
      <c r="N13" s="43">
        <f t="shared" si="2"/>
        <v>135.5</v>
      </c>
      <c r="O13" s="13">
        <f>RANK(M13,$M$2:$M$32)</f>
        <v>19</v>
      </c>
      <c r="P13" s="27"/>
      <c r="Q13" s="44">
        <f>RANK(M13,$M$7:$M$18)</f>
        <v>7</v>
      </c>
    </row>
    <row r="14" spans="1:17" ht="15.75">
      <c r="A14" s="27"/>
      <c r="B14" s="34" t="s">
        <v>18</v>
      </c>
      <c r="C14" s="12">
        <v>2005</v>
      </c>
      <c r="D14" s="12">
        <f t="shared" si="0"/>
        <v>10</v>
      </c>
      <c r="E14" s="12">
        <v>10</v>
      </c>
      <c r="F14" s="27"/>
      <c r="G14" s="12" t="s">
        <v>29</v>
      </c>
      <c r="H14" s="38">
        <v>0.7291666666666666</v>
      </c>
      <c r="I14" s="41">
        <v>133</v>
      </c>
      <c r="J14" s="41">
        <v>98</v>
      </c>
      <c r="K14" s="41">
        <v>125</v>
      </c>
      <c r="L14" s="41">
        <v>125</v>
      </c>
      <c r="M14" s="52">
        <f t="shared" si="1"/>
        <v>481</v>
      </c>
      <c r="N14" s="43">
        <f t="shared" si="2"/>
        <v>120.25</v>
      </c>
      <c r="O14" s="13">
        <f>RANK(M14,$M$2:$M$32)</f>
        <v>22</v>
      </c>
      <c r="P14" s="27"/>
      <c r="Q14" s="44">
        <f>RANK(M14,$M$7:$M$18)</f>
        <v>8</v>
      </c>
    </row>
    <row r="15" spans="1:17" ht="15.75">
      <c r="A15" s="27"/>
      <c r="B15" s="34" t="s">
        <v>21</v>
      </c>
      <c r="C15" s="12">
        <v>2003</v>
      </c>
      <c r="D15" s="12">
        <f t="shared" si="0"/>
        <v>12</v>
      </c>
      <c r="E15" s="12" t="s">
        <v>53</v>
      </c>
      <c r="F15" s="27"/>
      <c r="G15" s="12" t="s">
        <v>29</v>
      </c>
      <c r="H15" s="38">
        <v>0.7291666666666666</v>
      </c>
      <c r="I15" s="41">
        <v>129</v>
      </c>
      <c r="J15" s="41">
        <v>99</v>
      </c>
      <c r="K15" s="41">
        <v>127</v>
      </c>
      <c r="L15" s="41">
        <v>81</v>
      </c>
      <c r="M15" s="52">
        <f t="shared" si="1"/>
        <v>436</v>
      </c>
      <c r="N15" s="43">
        <f t="shared" si="2"/>
        <v>109</v>
      </c>
      <c r="O15" s="13">
        <f>RANK(M15,$M$2:$M$32)</f>
        <v>24</v>
      </c>
      <c r="P15" s="27"/>
      <c r="Q15" s="44">
        <f>RANK(M15,$M$7:$M$18)</f>
        <v>9</v>
      </c>
    </row>
    <row r="16" spans="1:17" ht="15.75">
      <c r="A16" s="27"/>
      <c r="B16" s="34" t="s">
        <v>14</v>
      </c>
      <c r="C16" s="12">
        <v>2004</v>
      </c>
      <c r="D16" s="12">
        <f t="shared" si="0"/>
        <v>11</v>
      </c>
      <c r="E16" s="12" t="s">
        <v>51</v>
      </c>
      <c r="F16" s="27"/>
      <c r="G16" s="12" t="s">
        <v>29</v>
      </c>
      <c r="H16" s="38">
        <v>0.7291666666666666</v>
      </c>
      <c r="I16" s="41">
        <v>101</v>
      </c>
      <c r="J16" s="41">
        <v>118</v>
      </c>
      <c r="K16" s="41">
        <v>107</v>
      </c>
      <c r="L16" s="41">
        <v>77</v>
      </c>
      <c r="M16" s="52">
        <f t="shared" si="1"/>
        <v>403</v>
      </c>
      <c r="N16" s="43">
        <f t="shared" si="2"/>
        <v>100.75</v>
      </c>
      <c r="O16" s="13">
        <f>RANK(M16,$M$2:$M$32)</f>
        <v>26</v>
      </c>
      <c r="P16" s="27"/>
      <c r="Q16" s="44">
        <f>RANK(M16,$M$7:$M$18)</f>
        <v>10</v>
      </c>
    </row>
    <row r="17" spans="1:17" ht="15.75">
      <c r="A17" s="27"/>
      <c r="B17" s="34" t="s">
        <v>13</v>
      </c>
      <c r="C17" s="12">
        <v>2004</v>
      </c>
      <c r="D17" s="12">
        <f t="shared" si="0"/>
        <v>11</v>
      </c>
      <c r="E17" s="12" t="s">
        <v>51</v>
      </c>
      <c r="F17" s="27"/>
      <c r="G17" s="12" t="s">
        <v>29</v>
      </c>
      <c r="H17" s="37">
        <v>0.6666666666666666</v>
      </c>
      <c r="I17" s="41">
        <v>55</v>
      </c>
      <c r="J17" s="41">
        <v>80</v>
      </c>
      <c r="K17" s="41">
        <v>104</v>
      </c>
      <c r="L17" s="41">
        <v>143</v>
      </c>
      <c r="M17" s="52">
        <f t="shared" si="1"/>
        <v>382</v>
      </c>
      <c r="N17" s="43">
        <f t="shared" si="2"/>
        <v>95.5</v>
      </c>
      <c r="O17" s="13">
        <f>RANK(M17,$M$2:$M$32)</f>
        <v>27</v>
      </c>
      <c r="P17" s="27"/>
      <c r="Q17" s="44">
        <f>RANK(M17,$M$7:$M$18)</f>
        <v>11</v>
      </c>
    </row>
    <row r="18" spans="1:17" ht="15.75">
      <c r="A18" s="27"/>
      <c r="B18" s="34" t="s">
        <v>37</v>
      </c>
      <c r="C18" s="12">
        <v>2005</v>
      </c>
      <c r="D18" s="12">
        <f t="shared" si="0"/>
        <v>10</v>
      </c>
      <c r="E18" s="12" t="s">
        <v>53</v>
      </c>
      <c r="F18" s="27"/>
      <c r="G18" s="12" t="s">
        <v>29</v>
      </c>
      <c r="H18" s="39">
        <v>0.7916666666666666</v>
      </c>
      <c r="I18" s="41">
        <v>73</v>
      </c>
      <c r="J18" s="41">
        <v>63</v>
      </c>
      <c r="K18" s="41">
        <v>110</v>
      </c>
      <c r="L18" s="41">
        <v>69</v>
      </c>
      <c r="M18" s="52">
        <f t="shared" si="1"/>
        <v>315</v>
      </c>
      <c r="N18" s="43">
        <f t="shared" si="2"/>
        <v>78.75</v>
      </c>
      <c r="O18" s="13">
        <f>RANK(M18,$M$2:$M$32)</f>
        <v>28</v>
      </c>
      <c r="P18" s="27"/>
      <c r="Q18" s="44">
        <f>RANK(M18,$M$7:$M$18)</f>
        <v>12</v>
      </c>
    </row>
    <row r="19" spans="1:17" ht="15.75">
      <c r="A19" s="28"/>
      <c r="B19" s="48" t="s">
        <v>16</v>
      </c>
      <c r="C19" s="15">
        <v>2002</v>
      </c>
      <c r="D19" s="15">
        <f>2015-C19</f>
        <v>13</v>
      </c>
      <c r="E19" s="15" t="s">
        <v>53</v>
      </c>
      <c r="F19" s="28"/>
      <c r="G19" s="15" t="s">
        <v>33</v>
      </c>
      <c r="H19" s="39">
        <v>0.7916666666666666</v>
      </c>
      <c r="I19" s="41">
        <v>171</v>
      </c>
      <c r="J19" s="41">
        <v>161</v>
      </c>
      <c r="K19" s="41">
        <v>169</v>
      </c>
      <c r="L19" s="41">
        <v>225</v>
      </c>
      <c r="M19" s="53">
        <f>SUM(I19:L19)</f>
        <v>726</v>
      </c>
      <c r="N19" s="43">
        <f>AVERAGE(I19:L19)</f>
        <v>181.5</v>
      </c>
      <c r="O19" s="13">
        <f>RANK(M19,$M$2:$M$32)</f>
        <v>4</v>
      </c>
      <c r="P19" s="28"/>
      <c r="Q19" s="45">
        <f>RANK(M19,$M$19:$M$27)</f>
        <v>1</v>
      </c>
    </row>
    <row r="20" spans="1:17" ht="15.75">
      <c r="A20" s="28"/>
      <c r="B20" s="48" t="s">
        <v>24</v>
      </c>
      <c r="C20" s="15">
        <v>2002</v>
      </c>
      <c r="D20" s="15">
        <f>2015-C20</f>
        <v>13</v>
      </c>
      <c r="E20" s="15" t="s">
        <v>52</v>
      </c>
      <c r="F20" s="28"/>
      <c r="G20" s="15" t="s">
        <v>33</v>
      </c>
      <c r="H20" s="39">
        <v>0.7916666666666666</v>
      </c>
      <c r="I20" s="41">
        <v>212</v>
      </c>
      <c r="J20" s="41">
        <v>166</v>
      </c>
      <c r="K20" s="41">
        <v>160</v>
      </c>
      <c r="L20" s="41">
        <v>161</v>
      </c>
      <c r="M20" s="53">
        <f>SUM(I20:L20)</f>
        <v>699</v>
      </c>
      <c r="N20" s="43">
        <f>AVERAGE(I20:L20)</f>
        <v>174.75</v>
      </c>
      <c r="O20" s="13">
        <f>RANK(M20,$M$2:$M$32)</f>
        <v>5</v>
      </c>
      <c r="P20" s="28"/>
      <c r="Q20" s="45">
        <f>RANK(M20,$M$19:$M$27)</f>
        <v>2</v>
      </c>
    </row>
    <row r="21" spans="1:17" ht="15.75">
      <c r="A21" s="28"/>
      <c r="B21" s="48" t="s">
        <v>3</v>
      </c>
      <c r="C21" s="15">
        <v>2000</v>
      </c>
      <c r="D21" s="15">
        <f>2015-C21</f>
        <v>15</v>
      </c>
      <c r="E21" s="15" t="s">
        <v>53</v>
      </c>
      <c r="F21" s="28"/>
      <c r="G21" s="15" t="s">
        <v>33</v>
      </c>
      <c r="H21" s="56">
        <v>42113</v>
      </c>
      <c r="I21" s="41">
        <v>137</v>
      </c>
      <c r="J21" s="41">
        <v>161</v>
      </c>
      <c r="K21" s="41">
        <v>179</v>
      </c>
      <c r="L21" s="41">
        <v>215</v>
      </c>
      <c r="M21" s="53">
        <f>SUM(I21:L21)</f>
        <v>692</v>
      </c>
      <c r="N21" s="43">
        <f>AVERAGE(I21:L21)</f>
        <v>173</v>
      </c>
      <c r="O21" s="13">
        <f>RANK(M21,$M$2:$M$32)</f>
        <v>6</v>
      </c>
      <c r="P21" s="28"/>
      <c r="Q21" s="45">
        <f>RANK(M21,$M$19:$M$27)</f>
        <v>3</v>
      </c>
    </row>
    <row r="22" spans="1:17" ht="15.75">
      <c r="A22" s="28"/>
      <c r="B22" s="34" t="s">
        <v>22</v>
      </c>
      <c r="C22" s="15">
        <v>2001</v>
      </c>
      <c r="D22" s="15">
        <f>2015-C22</f>
        <v>14</v>
      </c>
      <c r="E22" s="15" t="s">
        <v>53</v>
      </c>
      <c r="F22" s="28"/>
      <c r="G22" s="15" t="s">
        <v>33</v>
      </c>
      <c r="H22" s="40">
        <v>0.6041666666666666</v>
      </c>
      <c r="I22" s="41">
        <v>164</v>
      </c>
      <c r="J22" s="41">
        <v>134</v>
      </c>
      <c r="K22" s="41">
        <v>156</v>
      </c>
      <c r="L22" s="41">
        <v>143</v>
      </c>
      <c r="M22" s="53">
        <f>SUM(I22:L22)</f>
        <v>597</v>
      </c>
      <c r="N22" s="43">
        <f>AVERAGE(I22:L22)</f>
        <v>149.25</v>
      </c>
      <c r="O22" s="13">
        <f>RANK(M22,$M$2:$M$32)</f>
        <v>9</v>
      </c>
      <c r="P22" s="28"/>
      <c r="Q22" s="45">
        <f>RANK(M22,$M$19:$M$27)</f>
        <v>4</v>
      </c>
    </row>
    <row r="23" spans="1:17" ht="15.75">
      <c r="A23" s="28"/>
      <c r="B23" s="34" t="s">
        <v>20</v>
      </c>
      <c r="C23" s="15">
        <v>2002</v>
      </c>
      <c r="D23" s="15">
        <f>2015-C23</f>
        <v>13</v>
      </c>
      <c r="E23" s="15" t="s">
        <v>53</v>
      </c>
      <c r="F23" s="28"/>
      <c r="G23" s="15" t="s">
        <v>33</v>
      </c>
      <c r="H23" s="40">
        <v>0.6041666666666666</v>
      </c>
      <c r="I23" s="41">
        <v>131</v>
      </c>
      <c r="J23" s="41">
        <v>124</v>
      </c>
      <c r="K23" s="41">
        <v>169</v>
      </c>
      <c r="L23" s="41">
        <v>148</v>
      </c>
      <c r="M23" s="53">
        <f>SUM(I23:L23)</f>
        <v>572</v>
      </c>
      <c r="N23" s="43">
        <f>AVERAGE(I23:L23)</f>
        <v>143</v>
      </c>
      <c r="O23" s="13">
        <f>RANK(M23,$M$2:$M$32)</f>
        <v>13</v>
      </c>
      <c r="P23" s="28"/>
      <c r="Q23" s="45">
        <f>RANK(M23,$M$19:$M$27)</f>
        <v>5</v>
      </c>
    </row>
    <row r="24" spans="1:17" ht="15.75">
      <c r="A24" s="28"/>
      <c r="B24" s="34" t="s">
        <v>17</v>
      </c>
      <c r="C24" s="15">
        <v>2001</v>
      </c>
      <c r="D24" s="15">
        <f>2015-C24</f>
        <v>14</v>
      </c>
      <c r="E24" s="15" t="s">
        <v>51</v>
      </c>
      <c r="F24" s="28"/>
      <c r="G24" s="15" t="s">
        <v>33</v>
      </c>
      <c r="H24" s="40">
        <v>0.6041666666666666</v>
      </c>
      <c r="I24" s="41">
        <v>137</v>
      </c>
      <c r="J24" s="41">
        <v>115</v>
      </c>
      <c r="K24" s="41">
        <v>176</v>
      </c>
      <c r="L24" s="41">
        <v>132</v>
      </c>
      <c r="M24" s="53">
        <f>SUM(I24:L24)</f>
        <v>560</v>
      </c>
      <c r="N24" s="43">
        <f>AVERAGE(I24:L24)</f>
        <v>140</v>
      </c>
      <c r="O24" s="13">
        <f>RANK(M24,$M$2:$M$32)</f>
        <v>15</v>
      </c>
      <c r="P24" s="28"/>
      <c r="Q24" s="45">
        <f>RANK(M24,$M$19:$M$27)</f>
        <v>6</v>
      </c>
    </row>
    <row r="25" spans="1:17" ht="15.75">
      <c r="A25" s="28"/>
      <c r="B25" s="34" t="s">
        <v>10</v>
      </c>
      <c r="C25" s="15">
        <v>2002</v>
      </c>
      <c r="D25" s="15">
        <f>2015-C25</f>
        <v>13</v>
      </c>
      <c r="E25" s="15" t="s">
        <v>51</v>
      </c>
      <c r="F25" s="28"/>
      <c r="G25" s="15" t="s">
        <v>33</v>
      </c>
      <c r="H25" s="40">
        <v>0.6041666666666666</v>
      </c>
      <c r="I25" s="41">
        <v>129</v>
      </c>
      <c r="J25" s="41">
        <v>147</v>
      </c>
      <c r="K25" s="41">
        <v>117</v>
      </c>
      <c r="L25" s="41">
        <v>164</v>
      </c>
      <c r="M25" s="53">
        <f>SUM(I25:L25)</f>
        <v>557</v>
      </c>
      <c r="N25" s="43">
        <f>AVERAGE(I25:L25)</f>
        <v>139.25</v>
      </c>
      <c r="O25" s="13">
        <f>RANK(M25,$M$2:$M$32)</f>
        <v>16</v>
      </c>
      <c r="P25" s="28"/>
      <c r="Q25" s="45">
        <f>RANK(M25,$M$19:$M$27)</f>
        <v>7</v>
      </c>
    </row>
    <row r="26" spans="1:17" ht="15.75">
      <c r="A26" s="28"/>
      <c r="B26" s="34" t="s">
        <v>59</v>
      </c>
      <c r="C26" s="15">
        <v>2000</v>
      </c>
      <c r="D26" s="15">
        <f>2015-C26</f>
        <v>15</v>
      </c>
      <c r="E26" s="15" t="s">
        <v>53</v>
      </c>
      <c r="F26" s="28"/>
      <c r="G26" s="15" t="s">
        <v>33</v>
      </c>
      <c r="H26" s="38">
        <v>0.7291666666666666</v>
      </c>
      <c r="I26" s="41">
        <v>140</v>
      </c>
      <c r="J26" s="41">
        <v>118</v>
      </c>
      <c r="K26" s="41">
        <v>129</v>
      </c>
      <c r="L26" s="41">
        <v>155</v>
      </c>
      <c r="M26" s="53">
        <f>SUM(I26:L26)</f>
        <v>542</v>
      </c>
      <c r="N26" s="43">
        <f>AVERAGE(I26:L26)</f>
        <v>135.5</v>
      </c>
      <c r="O26" s="13">
        <f>RANK(M26,$M$2:$M$32)</f>
        <v>19</v>
      </c>
      <c r="P26" s="28"/>
      <c r="Q26" s="45">
        <f>RANK(M26,$M$19:$M$27)</f>
        <v>8</v>
      </c>
    </row>
    <row r="27" spans="1:17" ht="15.75">
      <c r="A27" s="28"/>
      <c r="B27" s="34" t="s">
        <v>40</v>
      </c>
      <c r="C27" s="15">
        <v>2001</v>
      </c>
      <c r="D27" s="15">
        <f>2015-C27</f>
        <v>14</v>
      </c>
      <c r="E27" s="15" t="s">
        <v>53</v>
      </c>
      <c r="F27" s="28"/>
      <c r="G27" s="15" t="s">
        <v>33</v>
      </c>
      <c r="H27" s="40">
        <v>0.6041666666666666</v>
      </c>
      <c r="I27" s="41">
        <v>114</v>
      </c>
      <c r="J27" s="41">
        <v>166</v>
      </c>
      <c r="K27" s="41">
        <v>146</v>
      </c>
      <c r="L27" s="41">
        <v>116</v>
      </c>
      <c r="M27" s="53">
        <f>SUM(I27:L27)</f>
        <v>542</v>
      </c>
      <c r="N27" s="43">
        <f>AVERAGE(I27:L27)</f>
        <v>135.5</v>
      </c>
      <c r="O27" s="13">
        <f>RANK(M27,$M$2:$M$32)</f>
        <v>19</v>
      </c>
      <c r="P27" s="28"/>
      <c r="Q27" s="45">
        <f>RANK(M27,$M$19:$M$27)</f>
        <v>8</v>
      </c>
    </row>
    <row r="28" spans="1:17" ht="15.75">
      <c r="A28" s="29"/>
      <c r="B28" s="50" t="s">
        <v>6</v>
      </c>
      <c r="C28" s="15">
        <v>2000</v>
      </c>
      <c r="D28" s="15">
        <f t="shared" si="0"/>
        <v>15</v>
      </c>
      <c r="E28" s="15" t="s">
        <v>53</v>
      </c>
      <c r="F28" s="29"/>
      <c r="G28" s="15" t="s">
        <v>34</v>
      </c>
      <c r="H28" s="37">
        <v>0.6666666666666666</v>
      </c>
      <c r="I28" s="41">
        <v>126</v>
      </c>
      <c r="J28" s="41">
        <v>154</v>
      </c>
      <c r="K28" s="41">
        <v>164</v>
      </c>
      <c r="L28" s="41">
        <v>137</v>
      </c>
      <c r="M28" s="55">
        <f t="shared" si="1"/>
        <v>581</v>
      </c>
      <c r="N28" s="43">
        <f>AVERAGE(I28:L28)</f>
        <v>145.25</v>
      </c>
      <c r="O28" s="13">
        <f>RANK(M28,$M$2:$M$32)</f>
        <v>12</v>
      </c>
      <c r="P28" s="29"/>
      <c r="Q28" s="45">
        <f>RANK(M28,$M$28:$M$29)</f>
        <v>1</v>
      </c>
    </row>
    <row r="29" spans="1:17" ht="15.75">
      <c r="A29" s="29"/>
      <c r="B29" s="50" t="s">
        <v>25</v>
      </c>
      <c r="C29" s="15">
        <v>2000</v>
      </c>
      <c r="D29" s="15">
        <f t="shared" si="0"/>
        <v>15</v>
      </c>
      <c r="E29" s="15" t="s">
        <v>53</v>
      </c>
      <c r="F29" s="29"/>
      <c r="G29" s="15" t="s">
        <v>34</v>
      </c>
      <c r="H29" s="39">
        <v>0.7916666666666666</v>
      </c>
      <c r="I29" s="41">
        <v>148</v>
      </c>
      <c r="J29" s="41">
        <v>130</v>
      </c>
      <c r="K29" s="41">
        <v>123</v>
      </c>
      <c r="L29" s="41">
        <v>160</v>
      </c>
      <c r="M29" s="55">
        <f t="shared" si="1"/>
        <v>561</v>
      </c>
      <c r="N29" s="43">
        <f>AVERAGE(I29:L29)</f>
        <v>140.25</v>
      </c>
      <c r="O29" s="13">
        <f>RANK(M29,$M$2:$M$32)</f>
        <v>14</v>
      </c>
      <c r="P29" s="29"/>
      <c r="Q29" s="45">
        <f>RANK(M29,$M$28:$M$29)</f>
        <v>2</v>
      </c>
    </row>
    <row r="30" spans="1:17" ht="15.75">
      <c r="A30" s="30"/>
      <c r="B30" s="49" t="s">
        <v>2</v>
      </c>
      <c r="C30" s="12">
        <v>1998</v>
      </c>
      <c r="D30" s="12">
        <f t="shared" si="0"/>
        <v>17</v>
      </c>
      <c r="E30" s="12" t="s">
        <v>52</v>
      </c>
      <c r="F30" s="30"/>
      <c r="G30" s="12" t="s">
        <v>35</v>
      </c>
      <c r="H30" s="38">
        <v>0.7291666666666666</v>
      </c>
      <c r="I30" s="41">
        <v>206</v>
      </c>
      <c r="J30" s="41">
        <v>209</v>
      </c>
      <c r="K30" s="41">
        <v>214</v>
      </c>
      <c r="L30" s="41">
        <v>154</v>
      </c>
      <c r="M30" s="54">
        <f t="shared" si="1"/>
        <v>783</v>
      </c>
      <c r="N30" s="43">
        <f>AVERAGE(I30:L30)</f>
        <v>195.75</v>
      </c>
      <c r="O30" s="13">
        <f>RANK(M30,$M$2:$M$32)</f>
        <v>1</v>
      </c>
      <c r="P30" s="30"/>
      <c r="Q30" s="44">
        <f>RANK(M30,$M$30:$M$31)</f>
        <v>1</v>
      </c>
    </row>
    <row r="31" spans="1:17" ht="15.75">
      <c r="A31" s="30"/>
      <c r="B31" s="49" t="s">
        <v>19</v>
      </c>
      <c r="C31" s="12">
        <v>1999</v>
      </c>
      <c r="D31" s="12">
        <f t="shared" si="0"/>
        <v>16</v>
      </c>
      <c r="E31" s="12" t="s">
        <v>52</v>
      </c>
      <c r="F31" s="30"/>
      <c r="G31" s="12" t="s">
        <v>35</v>
      </c>
      <c r="H31" s="39">
        <v>0.7916666666666666</v>
      </c>
      <c r="I31" s="41">
        <v>113</v>
      </c>
      <c r="J31" s="41">
        <v>204</v>
      </c>
      <c r="K31" s="41">
        <v>139</v>
      </c>
      <c r="L31" s="41">
        <v>157</v>
      </c>
      <c r="M31" s="54">
        <f t="shared" si="1"/>
        <v>613</v>
      </c>
      <c r="N31" s="43">
        <f>AVERAGE(I31:L31)</f>
        <v>153.25</v>
      </c>
      <c r="O31" s="13">
        <f>RANK(M31,$M$2:$M$32)</f>
        <v>7</v>
      </c>
      <c r="P31" s="30"/>
      <c r="Q31" s="44">
        <f>RANK(M31,$M$30:$M$31)</f>
        <v>2</v>
      </c>
    </row>
    <row r="32" spans="1:17" ht="15.75">
      <c r="A32" s="31"/>
      <c r="B32" s="50" t="s">
        <v>9</v>
      </c>
      <c r="C32" s="12">
        <v>1998</v>
      </c>
      <c r="D32" s="12">
        <f t="shared" si="0"/>
        <v>17</v>
      </c>
      <c r="E32" s="12" t="s">
        <v>53</v>
      </c>
      <c r="F32" s="31"/>
      <c r="G32" s="12" t="s">
        <v>36</v>
      </c>
      <c r="H32" s="39">
        <v>0.7916666666666666</v>
      </c>
      <c r="I32" s="41">
        <v>152</v>
      </c>
      <c r="J32" s="41">
        <v>149</v>
      </c>
      <c r="K32" s="41">
        <v>137</v>
      </c>
      <c r="L32" s="41">
        <v>151</v>
      </c>
      <c r="M32" s="55">
        <f t="shared" si="1"/>
        <v>589</v>
      </c>
      <c r="N32" s="43">
        <f>AVERAGE(I32:L32)</f>
        <v>147.25</v>
      </c>
      <c r="O32" s="13">
        <f>RANK(M32,$M$2:$M$32)</f>
        <v>10</v>
      </c>
      <c r="P32" s="31"/>
      <c r="Q32" s="44">
        <f>RANK(M32,M32)</f>
        <v>1</v>
      </c>
    </row>
    <row r="33" spans="1:17" s="6" customFormat="1" ht="15.75">
      <c r="A33" s="8"/>
      <c r="B33" s="7"/>
      <c r="C33" s="8"/>
      <c r="D33" s="8"/>
      <c r="E33" s="8"/>
      <c r="F33" s="8"/>
      <c r="G33" s="8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2" ht="15.75">
      <c r="A34" s="10"/>
      <c r="B34" s="4" t="s">
        <v>30</v>
      </c>
    </row>
    <row r="35" spans="1:7" ht="15.75">
      <c r="A35" s="1"/>
      <c r="B35" s="19" t="s">
        <v>31</v>
      </c>
      <c r="C35" s="20"/>
      <c r="D35" s="20"/>
      <c r="E35" s="20"/>
      <c r="F35" s="1"/>
      <c r="G35" s="36">
        <v>5</v>
      </c>
    </row>
    <row r="36" spans="1:7" ht="15.75">
      <c r="A36" s="16"/>
      <c r="B36" s="23" t="s">
        <v>32</v>
      </c>
      <c r="C36" s="24"/>
      <c r="D36" s="24"/>
      <c r="E36" s="25"/>
      <c r="F36" s="16"/>
      <c r="G36" s="36">
        <v>12</v>
      </c>
    </row>
    <row r="37" spans="1:9" ht="15.75">
      <c r="A37" s="2"/>
      <c r="B37" s="21" t="s">
        <v>55</v>
      </c>
      <c r="C37" s="22"/>
      <c r="D37" s="22"/>
      <c r="E37" s="22"/>
      <c r="F37" s="2"/>
      <c r="G37" s="36">
        <v>9</v>
      </c>
      <c r="I37" s="11"/>
    </row>
    <row r="38" spans="1:9" ht="15.75">
      <c r="A38" s="17"/>
      <c r="B38" s="23" t="s">
        <v>56</v>
      </c>
      <c r="C38" s="24"/>
      <c r="D38" s="24"/>
      <c r="E38" s="25"/>
      <c r="F38" s="17"/>
      <c r="G38" s="36">
        <v>2</v>
      </c>
      <c r="I38" s="11"/>
    </row>
    <row r="39" spans="1:9" ht="15.75">
      <c r="A39" s="26"/>
      <c r="B39" s="21" t="s">
        <v>57</v>
      </c>
      <c r="C39" s="22"/>
      <c r="D39" s="22"/>
      <c r="E39" s="22"/>
      <c r="F39" s="26"/>
      <c r="G39" s="36">
        <v>2</v>
      </c>
      <c r="I39" s="11"/>
    </row>
    <row r="40" spans="1:9" ht="15.75">
      <c r="A40" s="18"/>
      <c r="B40" s="23" t="s">
        <v>58</v>
      </c>
      <c r="C40" s="24"/>
      <c r="D40" s="24"/>
      <c r="E40" s="24"/>
      <c r="F40" s="18"/>
      <c r="G40" s="36">
        <v>1</v>
      </c>
      <c r="I40" s="11"/>
    </row>
    <row r="41" spans="2:9" ht="15.75">
      <c r="B41" s="5"/>
      <c r="I41" s="11"/>
    </row>
    <row r="42" spans="2:9" ht="15.75">
      <c r="B42" s="5"/>
      <c r="I42" s="11"/>
    </row>
    <row r="43" spans="2:9" ht="15.75">
      <c r="B43" s="5"/>
      <c r="I43" s="11"/>
    </row>
    <row r="44" spans="2:9" ht="15.75">
      <c r="B44" s="5"/>
      <c r="I44" s="11"/>
    </row>
    <row r="45" spans="2:9" ht="15.75">
      <c r="B45" s="5"/>
      <c r="I45" s="11"/>
    </row>
    <row r="46" spans="2:9" ht="15.75">
      <c r="B46" s="5"/>
      <c r="I46" s="11"/>
    </row>
    <row r="47" ht="15.75">
      <c r="I47" s="11"/>
    </row>
    <row r="48" ht="15.75">
      <c r="I48" s="11"/>
    </row>
    <row r="49" ht="15.75">
      <c r="I49" s="11"/>
    </row>
    <row r="50" ht="15.75">
      <c r="I50" s="11"/>
    </row>
    <row r="51" ht="15.75">
      <c r="I51" s="11"/>
    </row>
    <row r="52" ht="15.75">
      <c r="I52" s="11"/>
    </row>
    <row r="53" ht="15.75">
      <c r="I53" s="11"/>
    </row>
    <row r="54" ht="15.75">
      <c r="I54" s="11"/>
    </row>
  </sheetData>
  <sheetProtection selectLockedCells="1"/>
  <printOptions/>
  <pageMargins left="0.7" right="0.7" top="0.787401575" bottom="0.787401575" header="0.3" footer="0.3"/>
  <pageSetup horizontalDpi="600" verticalDpi="600" orientation="portrait" paperSize="9" r:id="rId1"/>
  <ignoredErrors>
    <ignoredError sqref="M7:N18 M2:N6 M28:N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2015-02-24T14:03:13Z</cp:lastPrinted>
  <dcterms:created xsi:type="dcterms:W3CDTF">2015-02-24T13:05:09Z</dcterms:created>
  <dcterms:modified xsi:type="dcterms:W3CDTF">2015-03-19T16:24:31Z</dcterms:modified>
  <cp:category/>
  <cp:version/>
  <cp:contentType/>
  <cp:contentStatus/>
</cp:coreProperties>
</file>