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<sst xmlns="http://schemas.openxmlformats.org/spreadsheetml/2006/main" count="27" uniqueCount="27">
  <si>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</si>
  <si>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</si>
  <si>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</si>
  <si>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</si>
  <si>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</si>
  <si>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</si>
  <si>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</si>
  <si>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</si>
  <si>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</si>
  <si>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</si>
  <si>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</si>
  <si>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</si>
  <si>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</si>
  <si>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Čepelák</t>
  </si>
  <si>
    <t>Jeníček</t>
  </si>
  <si>
    <t>Kožíšková</t>
  </si>
  <si>
    <t>Lehnerová</t>
  </si>
  <si>
    <t>Chytka</t>
  </si>
  <si>
    <t>Mrviš</t>
  </si>
  <si>
    <t>průměr turnaje</t>
  </si>
  <si>
    <t>30.1.2012 - ESKO MOST BOWLING CUP - soupeřem je tvůj průměr ...</t>
  </si>
  <si>
    <t>Majer</t>
  </si>
  <si>
    <t>Vosol</t>
  </si>
  <si>
    <t>Pobuda</t>
  </si>
  <si>
    <t>dr</t>
  </si>
  <si>
    <t>MIN</t>
  </si>
  <si>
    <t>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</si>
</sst>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5"/>
          <c:w val="0.8657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173</c:v>
                </c:pt>
                <c:pt idx="1">
                  <c:v>168</c:v>
                </c:pt>
                <c:pt idx="2">
                  <c:v>255</c:v>
                </c:pt>
                <c:pt idx="3">
                  <c:v>224</c:v>
                </c:pt>
                <c:pt idx="4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106</c:v>
                </c:pt>
                <c:pt idx="1">
                  <c:v>168</c:v>
                </c:pt>
                <c:pt idx="2">
                  <c:v>156</c:v>
                </c:pt>
                <c:pt idx="3">
                  <c:v>181</c:v>
                </c:pt>
                <c:pt idx="4">
                  <c:v>158</c:v>
                </c:pt>
                <c:pt idx="5">
                  <c:v>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148</c:v>
                </c:pt>
                <c:pt idx="1">
                  <c:v>130</c:v>
                </c:pt>
                <c:pt idx="2">
                  <c:v>112</c:v>
                </c:pt>
                <c:pt idx="3">
                  <c:v>138</c:v>
                </c:pt>
                <c:pt idx="4">
                  <c:v>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145</c:v>
                </c:pt>
                <c:pt idx="1">
                  <c:v>176</c:v>
                </c:pt>
                <c:pt idx="2">
                  <c:v>172</c:v>
                </c:pt>
                <c:pt idx="3">
                  <c:v>176</c:v>
                </c:pt>
                <c:pt idx="4">
                  <c:v>234</c:v>
                </c:pt>
                <c:pt idx="5">
                  <c:v>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140</c:v>
                </c:pt>
                <c:pt idx="1">
                  <c:v>158</c:v>
                </c:pt>
                <c:pt idx="2">
                  <c:v>166</c:v>
                </c:pt>
                <c:pt idx="3">
                  <c:v>152</c:v>
                </c:pt>
                <c:pt idx="4">
                  <c:v>185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160</c:v>
                </c:pt>
                <c:pt idx="1">
                  <c:v>159</c:v>
                </c:pt>
                <c:pt idx="2">
                  <c:v>174</c:v>
                </c:pt>
                <c:pt idx="3">
                  <c:v>167</c:v>
                </c:pt>
                <c:pt idx="4">
                  <c:v>178</c:v>
                </c:pt>
                <c:pt idx="5">
                  <c:v>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155</c:v>
                </c:pt>
                <c:pt idx="1">
                  <c:v>160</c:v>
                </c:pt>
                <c:pt idx="2">
                  <c:v>181</c:v>
                </c:pt>
                <c:pt idx="3">
                  <c:v>181</c:v>
                </c:pt>
                <c:pt idx="4">
                  <c:v>133</c:v>
                </c:pt>
                <c:pt idx="5">
                  <c:v>132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170</c:v>
                </c:pt>
                <c:pt idx="1">
                  <c:v>194</c:v>
                </c:pt>
                <c:pt idx="2">
                  <c:v>156</c:v>
                </c:pt>
                <c:pt idx="3">
                  <c:v>169</c:v>
                </c:pt>
                <c:pt idx="4">
                  <c:v>185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113</c:v>
                </c:pt>
                <c:pt idx="1">
                  <c:v>147</c:v>
                </c:pt>
                <c:pt idx="2">
                  <c:v>158</c:v>
                </c:pt>
                <c:pt idx="3">
                  <c:v>163</c:v>
                </c:pt>
                <c:pt idx="4">
                  <c:v>117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Vosol</c:v>
                </c:pt>
                <c:pt idx="1">
                  <c:v>Chytka</c:v>
                </c:pt>
                <c:pt idx="2">
                  <c:v>Jeníček</c:v>
                </c:pt>
                <c:pt idx="3">
                  <c:v>Pobuda</c:v>
                </c:pt>
                <c:pt idx="4">
                  <c:v>Mrviš</c:v>
                </c:pt>
                <c:pt idx="5">
                  <c:v>Kožíšková</c:v>
                </c:pt>
                <c:pt idx="6">
                  <c:v>Lehnerová</c:v>
                </c:pt>
                <c:pt idx="7">
                  <c:v>Čepelák</c:v>
                </c:pt>
                <c:pt idx="8">
                  <c:v>Majer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255</c:v>
                </c:pt>
                <c:pt idx="1">
                  <c:v>181</c:v>
                </c:pt>
                <c:pt idx="2">
                  <c:v>148</c:v>
                </c:pt>
                <c:pt idx="3">
                  <c:v>234</c:v>
                </c:pt>
                <c:pt idx="4">
                  <c:v>185</c:v>
                </c:pt>
                <c:pt idx="5">
                  <c:v>178</c:v>
                </c:pt>
                <c:pt idx="6">
                  <c:v>181</c:v>
                </c:pt>
                <c:pt idx="7">
                  <c:v>194</c:v>
                </c:pt>
                <c:pt idx="8">
                  <c:v>163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Vosol</c:v>
                </c:pt>
                <c:pt idx="1">
                  <c:v>Chytka</c:v>
                </c:pt>
                <c:pt idx="2">
                  <c:v>Jeníček</c:v>
                </c:pt>
                <c:pt idx="3">
                  <c:v>Pobuda</c:v>
                </c:pt>
                <c:pt idx="4">
                  <c:v>Mrviš</c:v>
                </c:pt>
                <c:pt idx="5">
                  <c:v>Kožíšková</c:v>
                </c:pt>
                <c:pt idx="6">
                  <c:v>Lehnerová</c:v>
                </c:pt>
                <c:pt idx="7">
                  <c:v>Čepelák</c:v>
                </c:pt>
                <c:pt idx="8">
                  <c:v>Majer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168</c:v>
                </c:pt>
                <c:pt idx="1">
                  <c:v>106</c:v>
                </c:pt>
                <c:pt idx="2">
                  <c:v>112</c:v>
                </c:pt>
                <c:pt idx="3">
                  <c:v>145</c:v>
                </c:pt>
                <c:pt idx="4">
                  <c:v>140</c:v>
                </c:pt>
                <c:pt idx="5">
                  <c:v>142</c:v>
                </c:pt>
                <c:pt idx="6">
                  <c:v>132</c:v>
                </c:pt>
                <c:pt idx="7">
                  <c:v>156</c:v>
                </c:pt>
                <c:pt idx="8">
                  <c:v>113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03520"/>
        <c:crossesAt val="0"/>
        <c:auto val="1"/>
        <c:lblOffset val="100"/>
        <c:noMultiLvlLbl val="0"/>
      </c:catAx>
      <c:valAx>
        <c:axId val="26703520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</xdr:row>
      <xdr:rowOff>0</xdr:rowOff>
    </xdr:from>
    <xdr:to>
      <xdr:col>15</xdr:col>
      <xdr:colOff>95250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666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showGridLines="0" showRowColHeaders="0" tabSelected="1" zoomScale="175" zoomScaleNormal="175" workbookViewId="0" topLeftCell="A1">
      <selection activeCell="M12" sqref="M12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1"/>
      <c r="P2" s="32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5"/>
      <c r="P3" s="33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5"/>
      <c r="P4" s="33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5"/>
      <c r="P5" s="33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5"/>
      <c r="P6" s="33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5"/>
      <c r="P7" s="33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  <c r="P8" s="33"/>
    </row>
    <row r="9" spans="2:16" ht="24.75" customHeight="1"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6"/>
      <c r="P9" s="34"/>
    </row>
    <row r="10" spans="2:16" s="1" customFormat="1" ht="22.5">
      <c r="B10" s="26" t="s">
        <v>0</v>
      </c>
      <c r="C10" s="26" t="s">
        <v>1</v>
      </c>
      <c r="D10" s="15" t="s">
        <v>24</v>
      </c>
      <c r="E10" s="16" t="s">
        <v>4</v>
      </c>
      <c r="F10" s="27" t="s">
        <v>5</v>
      </c>
      <c r="G10" s="28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9" t="s">
        <v>11</v>
      </c>
      <c r="O10" s="29" t="s">
        <v>25</v>
      </c>
      <c r="P10" s="29" t="s">
        <v>26</v>
      </c>
    </row>
    <row r="11" spans="2:16" ht="12.75">
      <c r="B11" s="7">
        <f aca="true" t="shared" si="0" ref="B11:B22">IF(G11&lt;&gt;"-",RANK(G11,$G$11:$G$22),"x")</f>
        <v>1</v>
      </c>
      <c r="C11" s="17" t="s">
        <v>22</v>
      </c>
      <c r="D11" s="14">
        <v>4</v>
      </c>
      <c r="E11" s="12">
        <v>171.29</v>
      </c>
      <c r="F11" s="8">
        <f aca="true" t="shared" si="1" ref="F11:F22">IF(H11&lt;&gt;0,AVERAGE(H11:M11),"-")</f>
        <v>199.66666666666666</v>
      </c>
      <c r="G11" s="9">
        <f aca="true" t="shared" si="2" ref="G11:G22">IF(F11&lt;&gt;"-",+F11-E11,"-")</f>
        <v>28.376666666666665</v>
      </c>
      <c r="H11" s="13">
        <v>173</v>
      </c>
      <c r="I11" s="13">
        <v>168</v>
      </c>
      <c r="J11" s="13">
        <v>255</v>
      </c>
      <c r="K11" s="13">
        <v>224</v>
      </c>
      <c r="L11" s="13">
        <v>197</v>
      </c>
      <c r="M11" s="13">
        <v>181</v>
      </c>
      <c r="N11" s="10">
        <f aca="true" t="shared" si="3" ref="N11:N22">MAX(H11:M11)</f>
        <v>255</v>
      </c>
      <c r="O11" s="30">
        <f>MIN(H11:M11)</f>
        <v>168</v>
      </c>
      <c r="P11" s="37">
        <f>+N11-O11</f>
        <v>87</v>
      </c>
    </row>
    <row r="12" spans="2:16" ht="12.75">
      <c r="B12" s="7">
        <f t="shared" si="0"/>
        <v>2</v>
      </c>
      <c r="C12" s="17" t="s">
        <v>14</v>
      </c>
      <c r="D12" s="14">
        <v>3</v>
      </c>
      <c r="E12" s="12">
        <v>123.33</v>
      </c>
      <c r="F12" s="8">
        <f t="shared" si="1"/>
        <v>131.83333333333334</v>
      </c>
      <c r="G12" s="9">
        <f t="shared" si="2"/>
        <v>8.503333333333345</v>
      </c>
      <c r="H12" s="13">
        <v>148</v>
      </c>
      <c r="I12" s="13">
        <v>130</v>
      </c>
      <c r="J12" s="13">
        <v>112</v>
      </c>
      <c r="K12" s="13">
        <v>138</v>
      </c>
      <c r="L12" s="13">
        <v>122</v>
      </c>
      <c r="M12" s="13">
        <v>141</v>
      </c>
      <c r="N12" s="10">
        <f t="shared" si="3"/>
        <v>148</v>
      </c>
      <c r="O12" s="30">
        <f aca="true" t="shared" si="4" ref="O12:O22">MIN(H12:M12)</f>
        <v>112</v>
      </c>
      <c r="P12" s="37">
        <f aca="true" t="shared" si="5" ref="P12:P22">+N12-O12</f>
        <v>36</v>
      </c>
    </row>
    <row r="13" spans="2:16" ht="12.75">
      <c r="B13" s="7">
        <f t="shared" si="0"/>
        <v>3</v>
      </c>
      <c r="C13" s="17" t="s">
        <v>17</v>
      </c>
      <c r="D13" s="14">
        <v>2</v>
      </c>
      <c r="E13" s="12">
        <v>146.13</v>
      </c>
      <c r="F13" s="8">
        <f t="shared" si="1"/>
        <v>153.5</v>
      </c>
      <c r="G13" s="9">
        <f t="shared" si="2"/>
        <v>7.3700000000000045</v>
      </c>
      <c r="H13" s="13">
        <v>106</v>
      </c>
      <c r="I13" s="13">
        <v>168</v>
      </c>
      <c r="J13" s="13">
        <v>156</v>
      </c>
      <c r="K13" s="13">
        <v>181</v>
      </c>
      <c r="L13" s="13">
        <v>158</v>
      </c>
      <c r="M13" s="13">
        <v>152</v>
      </c>
      <c r="N13" s="10">
        <f t="shared" si="3"/>
        <v>181</v>
      </c>
      <c r="O13" s="30">
        <f t="shared" si="4"/>
        <v>106</v>
      </c>
      <c r="P13" s="37">
        <f t="shared" si="5"/>
        <v>75</v>
      </c>
    </row>
    <row r="14" spans="2:16" ht="12.75">
      <c r="B14" s="7">
        <f t="shared" si="0"/>
        <v>4</v>
      </c>
      <c r="C14" s="17" t="s">
        <v>23</v>
      </c>
      <c r="D14" s="14">
        <v>2</v>
      </c>
      <c r="E14" s="12">
        <v>179.83</v>
      </c>
      <c r="F14" s="8">
        <f t="shared" si="1"/>
        <v>184.16666666666666</v>
      </c>
      <c r="G14" s="9">
        <f t="shared" si="2"/>
        <v>4.336666666666645</v>
      </c>
      <c r="H14" s="13">
        <v>145</v>
      </c>
      <c r="I14" s="13">
        <v>176</v>
      </c>
      <c r="J14" s="13">
        <v>172</v>
      </c>
      <c r="K14" s="13">
        <v>176</v>
      </c>
      <c r="L14" s="13">
        <v>234</v>
      </c>
      <c r="M14" s="13">
        <v>202</v>
      </c>
      <c r="N14" s="10">
        <f t="shared" si="3"/>
        <v>234</v>
      </c>
      <c r="O14" s="30">
        <f t="shared" si="4"/>
        <v>145</v>
      </c>
      <c r="P14" s="37">
        <f t="shared" si="5"/>
        <v>89</v>
      </c>
    </row>
    <row r="15" spans="2:16" ht="12.75">
      <c r="B15" s="7">
        <f t="shared" si="0"/>
        <v>5</v>
      </c>
      <c r="C15" s="17" t="s">
        <v>18</v>
      </c>
      <c r="D15" s="14">
        <v>4</v>
      </c>
      <c r="E15" s="12">
        <v>166.32</v>
      </c>
      <c r="F15" s="8">
        <f t="shared" si="1"/>
        <v>162.5</v>
      </c>
      <c r="G15" s="9">
        <f t="shared" si="2"/>
        <v>-3.819999999999993</v>
      </c>
      <c r="H15" s="13">
        <v>140</v>
      </c>
      <c r="I15" s="13">
        <v>158</v>
      </c>
      <c r="J15" s="13">
        <v>166</v>
      </c>
      <c r="K15" s="13">
        <v>152</v>
      </c>
      <c r="L15" s="13">
        <v>185</v>
      </c>
      <c r="M15" s="13">
        <v>174</v>
      </c>
      <c r="N15" s="10">
        <f t="shared" si="3"/>
        <v>185</v>
      </c>
      <c r="O15" s="30">
        <f t="shared" si="4"/>
        <v>140</v>
      </c>
      <c r="P15" s="37">
        <f t="shared" si="5"/>
        <v>45</v>
      </c>
    </row>
    <row r="16" spans="2:16" ht="12.75">
      <c r="B16" s="7">
        <f t="shared" si="0"/>
        <v>6</v>
      </c>
      <c r="C16" s="17" t="s">
        <v>15</v>
      </c>
      <c r="D16" s="14">
        <v>1</v>
      </c>
      <c r="E16" s="12">
        <v>171.26</v>
      </c>
      <c r="F16" s="8">
        <f t="shared" si="1"/>
        <v>163.33333333333334</v>
      </c>
      <c r="G16" s="9">
        <f t="shared" si="2"/>
        <v>-7.926666666666648</v>
      </c>
      <c r="H16" s="13">
        <v>160</v>
      </c>
      <c r="I16" s="13">
        <v>159</v>
      </c>
      <c r="J16" s="13">
        <v>174</v>
      </c>
      <c r="K16" s="13">
        <v>167</v>
      </c>
      <c r="L16" s="13">
        <v>178</v>
      </c>
      <c r="M16" s="13">
        <v>142</v>
      </c>
      <c r="N16" s="10">
        <f t="shared" si="3"/>
        <v>178</v>
      </c>
      <c r="O16" s="30">
        <f t="shared" si="4"/>
        <v>142</v>
      </c>
      <c r="P16" s="37">
        <f t="shared" si="5"/>
        <v>36</v>
      </c>
    </row>
    <row r="17" spans="2:16" ht="12.75">
      <c r="B17" s="7">
        <f t="shared" si="0"/>
        <v>7</v>
      </c>
      <c r="C17" s="17" t="s">
        <v>16</v>
      </c>
      <c r="D17" s="14">
        <v>1</v>
      </c>
      <c r="E17" s="12">
        <v>165.48</v>
      </c>
      <c r="F17" s="8">
        <f t="shared" si="1"/>
        <v>157</v>
      </c>
      <c r="G17" s="9">
        <f t="shared" si="2"/>
        <v>-8.47999999999999</v>
      </c>
      <c r="H17" s="13">
        <v>155</v>
      </c>
      <c r="I17" s="13">
        <v>160</v>
      </c>
      <c r="J17" s="13">
        <v>181</v>
      </c>
      <c r="K17" s="13">
        <v>181</v>
      </c>
      <c r="L17" s="13">
        <v>133</v>
      </c>
      <c r="M17" s="13">
        <v>132</v>
      </c>
      <c r="N17" s="10">
        <f t="shared" si="3"/>
        <v>181</v>
      </c>
      <c r="O17" s="30">
        <f t="shared" si="4"/>
        <v>132</v>
      </c>
      <c r="P17" s="37">
        <f t="shared" si="5"/>
        <v>49</v>
      </c>
    </row>
    <row r="18" spans="2:16" ht="12.75">
      <c r="B18" s="7">
        <f t="shared" si="0"/>
        <v>8</v>
      </c>
      <c r="C18" s="17" t="s">
        <v>13</v>
      </c>
      <c r="D18" s="14">
        <v>3</v>
      </c>
      <c r="E18" s="12">
        <v>194.45</v>
      </c>
      <c r="F18" s="8">
        <f t="shared" si="1"/>
        <v>176.5</v>
      </c>
      <c r="G18" s="9">
        <f t="shared" si="2"/>
        <v>-17.94999999999999</v>
      </c>
      <c r="H18" s="13">
        <v>170</v>
      </c>
      <c r="I18" s="13">
        <v>194</v>
      </c>
      <c r="J18" s="13">
        <v>156</v>
      </c>
      <c r="K18" s="13">
        <v>169</v>
      </c>
      <c r="L18" s="13">
        <v>185</v>
      </c>
      <c r="M18" s="13">
        <v>185</v>
      </c>
      <c r="N18" s="10">
        <f t="shared" si="3"/>
        <v>194</v>
      </c>
      <c r="O18" s="30">
        <f t="shared" si="4"/>
        <v>156</v>
      </c>
      <c r="P18" s="37">
        <f t="shared" si="5"/>
        <v>38</v>
      </c>
    </row>
    <row r="19" spans="2:16" ht="12.75">
      <c r="B19" s="7">
        <f t="shared" si="0"/>
        <v>9</v>
      </c>
      <c r="C19" s="17" t="s">
        <v>21</v>
      </c>
      <c r="D19" s="14">
        <v>4</v>
      </c>
      <c r="E19" s="12">
        <v>162.4</v>
      </c>
      <c r="F19" s="8">
        <f t="shared" si="1"/>
        <v>143</v>
      </c>
      <c r="G19" s="9">
        <f t="shared" si="2"/>
        <v>-19.400000000000006</v>
      </c>
      <c r="H19" s="13">
        <v>113</v>
      </c>
      <c r="I19" s="13">
        <v>147</v>
      </c>
      <c r="J19" s="13">
        <v>158</v>
      </c>
      <c r="K19" s="13">
        <v>163</v>
      </c>
      <c r="L19" s="13">
        <v>117</v>
      </c>
      <c r="M19" s="13">
        <v>160</v>
      </c>
      <c r="N19" s="10">
        <f t="shared" si="3"/>
        <v>163</v>
      </c>
      <c r="O19" s="30">
        <f t="shared" si="4"/>
        <v>113</v>
      </c>
      <c r="P19" s="37">
        <f t="shared" si="5"/>
        <v>50</v>
      </c>
    </row>
    <row r="20" spans="2:16" ht="12.75">
      <c r="B20" s="7" t="str">
        <f t="shared" si="0"/>
        <v>x</v>
      </c>
      <c r="C20" s="17"/>
      <c r="D20" s="14"/>
      <c r="E20" s="12"/>
      <c r="F20" s="8" t="str">
        <f t="shared" si="1"/>
        <v>-</v>
      </c>
      <c r="G20" s="9" t="str">
        <f t="shared" si="2"/>
        <v>-</v>
      </c>
      <c r="H20" s="13"/>
      <c r="I20" s="13"/>
      <c r="J20" s="13"/>
      <c r="K20" s="13"/>
      <c r="L20" s="13"/>
      <c r="M20" s="13"/>
      <c r="N20" s="10">
        <f t="shared" si="3"/>
        <v>0</v>
      </c>
      <c r="O20" s="30">
        <f t="shared" si="4"/>
        <v>0</v>
      </c>
      <c r="P20" s="37">
        <f t="shared" si="5"/>
        <v>0</v>
      </c>
    </row>
    <row r="21" spans="2:16" ht="12.75">
      <c r="B21" s="7" t="str">
        <f t="shared" si="0"/>
        <v>x</v>
      </c>
      <c r="C21" s="17"/>
      <c r="D21" s="14"/>
      <c r="E21" s="12"/>
      <c r="F21" s="8" t="str">
        <f t="shared" si="1"/>
        <v>-</v>
      </c>
      <c r="G21" s="9" t="str">
        <f t="shared" si="2"/>
        <v>-</v>
      </c>
      <c r="H21" s="13"/>
      <c r="I21" s="13"/>
      <c r="J21" s="13"/>
      <c r="K21" s="13"/>
      <c r="L21" s="13"/>
      <c r="M21" s="13"/>
      <c r="N21" s="10">
        <f t="shared" si="3"/>
        <v>0</v>
      </c>
      <c r="O21" s="30">
        <f t="shared" si="4"/>
        <v>0</v>
      </c>
      <c r="P21" s="37">
        <f t="shared" si="5"/>
        <v>0</v>
      </c>
    </row>
    <row r="22" spans="2:16" ht="12.75">
      <c r="B22" s="7" t="str">
        <f t="shared" si="0"/>
        <v>x</v>
      </c>
      <c r="C22" s="17"/>
      <c r="D22" s="14"/>
      <c r="E22" s="12"/>
      <c r="F22" s="8" t="str">
        <f t="shared" si="1"/>
        <v>-</v>
      </c>
      <c r="G22" s="9" t="str">
        <f t="shared" si="2"/>
        <v>-</v>
      </c>
      <c r="H22" s="13"/>
      <c r="I22" s="13"/>
      <c r="J22" s="13"/>
      <c r="K22" s="13"/>
      <c r="L22" s="13"/>
      <c r="M22" s="13"/>
      <c r="N22" s="10">
        <f t="shared" si="3"/>
        <v>0</v>
      </c>
      <c r="O22" s="30">
        <f t="shared" si="4"/>
        <v>0</v>
      </c>
      <c r="P22" s="37">
        <f t="shared" si="5"/>
        <v>0</v>
      </c>
    </row>
    <row r="23" spans="2:14" ht="13.5" thickBot="1">
      <c r="B23" s="11"/>
      <c r="C23" s="20">
        <f>AVERAGE(H11:M22)</f>
        <v>163.5</v>
      </c>
      <c r="D23" s="19" t="s">
        <v>19</v>
      </c>
      <c r="E23" s="21"/>
      <c r="F23" s="22"/>
      <c r="G23" s="23" t="s">
        <v>12</v>
      </c>
      <c r="H23" s="24">
        <f aca="true" t="shared" si="6" ref="H23:M23">IF(SUM(H11:H22)&gt;0,AVERAGE(H11:H22),"-")</f>
        <v>145.55555555555554</v>
      </c>
      <c r="I23" s="24">
        <f t="shared" si="6"/>
        <v>162.22222222222223</v>
      </c>
      <c r="J23" s="24">
        <f t="shared" si="6"/>
        <v>170</v>
      </c>
      <c r="K23" s="24">
        <f t="shared" si="6"/>
        <v>172.33333333333334</v>
      </c>
      <c r="L23" s="24">
        <f t="shared" si="6"/>
        <v>167.66666666666666</v>
      </c>
      <c r="M23" s="24">
        <f t="shared" si="6"/>
        <v>163.22222222222223</v>
      </c>
      <c r="N23" s="25">
        <f>MAX(N11:N22)</f>
        <v>255</v>
      </c>
    </row>
    <row r="25" spans="8:13" ht="12.75">
      <c r="H25" s="18">
        <f aca="true" t="shared" si="7" ref="H25:M25">MAX(H11:H22)</f>
        <v>173</v>
      </c>
      <c r="I25" s="18">
        <f t="shared" si="7"/>
        <v>194</v>
      </c>
      <c r="J25" s="18">
        <f t="shared" si="7"/>
        <v>255</v>
      </c>
      <c r="K25" s="18">
        <f t="shared" si="7"/>
        <v>224</v>
      </c>
      <c r="L25" s="18">
        <f t="shared" si="7"/>
        <v>234</v>
      </c>
      <c r="M25" s="18">
        <f t="shared" si="7"/>
        <v>202</v>
      </c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N11:O22">
    <cfRule type="cellIs" priority="2" dxfId="1" operator="equal" stopIfTrue="1">
      <formula>$N$23</formula>
    </cfRule>
  </conditionalFormatting>
  <conditionalFormatting sqref="J11:J22">
    <cfRule type="cellIs" priority="3" dxfId="2" operator="lessThanOrEqual" stopIfTrue="1">
      <formula>0</formula>
    </cfRule>
    <cfRule type="cellIs" priority="4" dxfId="3" operator="equal" stopIfTrue="1">
      <formula>$J$25</formula>
    </cfRule>
    <cfRule type="cellIs" priority="5" dxfId="4" operator="greaterThanOrEqual" stopIfTrue="1">
      <formula>200</formula>
    </cfRule>
  </conditionalFormatting>
  <conditionalFormatting sqref="K11:K22">
    <cfRule type="cellIs" priority="6" dxfId="2" operator="lessThanOrEqual" stopIfTrue="1">
      <formula>0</formula>
    </cfRule>
    <cfRule type="cellIs" priority="7" dxfId="3" operator="equal" stopIfTrue="1">
      <formula>$K$25</formula>
    </cfRule>
    <cfRule type="cellIs" priority="8" dxfId="4" operator="greaterThanOrEqual" stopIfTrue="1">
      <formula>200</formula>
    </cfRule>
  </conditionalFormatting>
  <conditionalFormatting sqref="L11:L22">
    <cfRule type="cellIs" priority="9" dxfId="2" operator="lessThanOrEqual" stopIfTrue="1">
      <formula>0</formula>
    </cfRule>
    <cfRule type="cellIs" priority="10" dxfId="3" operator="equal" stopIfTrue="1">
      <formula>$L$25</formula>
    </cfRule>
    <cfRule type="cellIs" priority="11" dxfId="4" operator="greaterThanOrEqual" stopIfTrue="1">
      <formula>200</formula>
    </cfRule>
  </conditionalFormatting>
  <conditionalFormatting sqref="I11:I22">
    <cfRule type="cellIs" priority="12" dxfId="2" operator="lessThanOrEqual" stopIfTrue="1">
      <formula>0</formula>
    </cfRule>
    <cfRule type="cellIs" priority="13" dxfId="3" operator="equal" stopIfTrue="1">
      <formula>$I$25</formula>
    </cfRule>
    <cfRule type="cellIs" priority="14" dxfId="4" operator="greaterThanOrEqual" stopIfTrue="1">
      <formula>200</formula>
    </cfRule>
  </conditionalFormatting>
  <conditionalFormatting sqref="H11:H22">
    <cfRule type="cellIs" priority="15" dxfId="2" operator="lessThanOrEqual" stopIfTrue="1">
      <formula>0</formula>
    </cfRule>
    <cfRule type="cellIs" priority="16" dxfId="3" operator="equal" stopIfTrue="1">
      <formula>$H$25</formula>
    </cfRule>
    <cfRule type="cellIs" priority="17" dxfId="4" operator="greaterThanOrEqual" stopIfTrue="1">
      <formula>200</formula>
    </cfRule>
  </conditionalFormatting>
  <conditionalFormatting sqref="M11:M22">
    <cfRule type="cellIs" priority="18" dxfId="2" operator="lessThanOrEqual" stopIfTrue="1">
      <formula>0</formula>
    </cfRule>
    <cfRule type="cellIs" priority="19" dxfId="3" operator="equal" stopIfTrue="1">
      <formula>$M$25</formula>
    </cfRule>
    <cfRule type="cellIs" priority="20" dxfId="4" operator="greaterThanOrEqual" stopIfTrue="1">
      <formula>200</formula>
    </cfRule>
  </conditionalFormatting>
  <conditionalFormatting sqref="G11:G22">
    <cfRule type="cellIs" priority="21" dxfId="5" operator="greaterThanOrEqual" stopIfTrue="1">
      <formula>10</formula>
    </cfRule>
    <cfRule type="cellIs" priority="22" dxfId="6" operator="lessThanOrEqual" stopIfTrue="1">
      <formula>-10</formula>
    </cfRule>
    <cfRule type="cellIs" priority="23" dxfId="7" operator="between" stopIfTrue="1">
      <formula>-10</formula>
      <formula>10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2011-09-26T15:10:47Z</cp:lastPrinted>
  <dcterms:created xsi:type="dcterms:W3CDTF">2011-04-04T11:51:45Z</dcterms:created>
  <dcterms:modified xsi:type="dcterms:W3CDTF">2012-01-30T18:44:39Z</dcterms:modified>
  <cp:category/>
  <cp:version/>
  <cp:contentType/>
  <cp:contentStatus/>
</cp:coreProperties>
</file>