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Graf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<sst xmlns="http://schemas.openxmlformats.org/spreadsheetml/2006/main" count="23" uniqueCount="23">
  <si>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</si>
  <si>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</si>
  <si>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</si>
  <si>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</si>
  <si>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</si>
  <si>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</si>
  <si>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</si>
  <si>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</si>
  <si>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</si>
  <si>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</si>
  <si>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</si>
  <si>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</si>
  <si>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Würzová</t>
  </si>
  <si>
    <t>průměr hry :</t>
  </si>
  <si>
    <t>Kožíšková</t>
  </si>
  <si>
    <t>Zikmund</t>
  </si>
  <si>
    <t>Zikmundová</t>
  </si>
  <si>
    <t>Kandrová</t>
  </si>
  <si>
    <t>Vosol</t>
  </si>
  <si>
    <t>dr</t>
  </si>
  <si>
    <t>Lehnerová</t>
  </si>
  <si>
    <t>Pobuda</t>
  </si>
  <si>
    <t>22.8.2011 - ESKO BOWLING CUP - soupeřem je tvůj průměr ...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</si>
</sst>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3" borderId="6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165" fontId="2" fillId="4" borderId="6" xfId="0" applyNumberFormat="1" applyFont="1" applyFill="1" applyBorder="1" applyAlignment="1" applyProtection="1">
      <alignment horizontal="center"/>
      <protection/>
    </xf>
    <xf numFmtId="165" fontId="1" fillId="3" borderId="6" xfId="0" applyNumberFormat="1" applyFont="1" applyFill="1" applyBorder="1" applyAlignment="1" applyProtection="1">
      <alignment horizontal="right"/>
      <protection/>
    </xf>
    <xf numFmtId="0" fontId="3" fillId="6" borderId="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4" fontId="2" fillId="0" borderId="7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14" fontId="7" fillId="2" borderId="8" xfId="0" applyNumberFormat="1" applyFont="1" applyFill="1" applyBorder="1" applyAlignment="1" applyProtection="1">
      <alignment horizontal="center"/>
      <protection locked="0"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Zikmund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163</c:v>
                </c:pt>
                <c:pt idx="1">
                  <c:v>188</c:v>
                </c:pt>
                <c:pt idx="2">
                  <c:v>229</c:v>
                </c:pt>
                <c:pt idx="3">
                  <c:v>168</c:v>
                </c:pt>
                <c:pt idx="4">
                  <c:v>147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135</c:v>
                </c:pt>
                <c:pt idx="1">
                  <c:v>172</c:v>
                </c:pt>
                <c:pt idx="2">
                  <c:v>212</c:v>
                </c:pt>
                <c:pt idx="3">
                  <c:v>138</c:v>
                </c:pt>
                <c:pt idx="4">
                  <c:v>149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Kožíšková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144</c:v>
                </c:pt>
                <c:pt idx="1">
                  <c:v>179</c:v>
                </c:pt>
                <c:pt idx="2">
                  <c:v>185</c:v>
                </c:pt>
                <c:pt idx="3">
                  <c:v>160</c:v>
                </c:pt>
                <c:pt idx="4">
                  <c:v>142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195</c:v>
                </c:pt>
                <c:pt idx="1">
                  <c:v>154</c:v>
                </c:pt>
                <c:pt idx="2">
                  <c:v>139</c:v>
                </c:pt>
                <c:pt idx="3">
                  <c:v>143</c:v>
                </c:pt>
                <c:pt idx="4">
                  <c:v>189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174</c:v>
                </c:pt>
                <c:pt idx="1">
                  <c:v>141</c:v>
                </c:pt>
                <c:pt idx="2">
                  <c:v>171</c:v>
                </c:pt>
                <c:pt idx="3">
                  <c:v>143</c:v>
                </c:pt>
                <c:pt idx="4">
                  <c:v>173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Würzová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158</c:v>
                </c:pt>
                <c:pt idx="1">
                  <c:v>185</c:v>
                </c:pt>
                <c:pt idx="2">
                  <c:v>191</c:v>
                </c:pt>
                <c:pt idx="3">
                  <c:v>169</c:v>
                </c:pt>
                <c:pt idx="4">
                  <c:v>171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Zikmundová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110</c:v>
                </c:pt>
                <c:pt idx="1">
                  <c:v>137</c:v>
                </c:pt>
                <c:pt idx="2">
                  <c:v>118</c:v>
                </c:pt>
                <c:pt idx="3">
                  <c:v>178</c:v>
                </c:pt>
                <c:pt idx="4">
                  <c:v>137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Kandrová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99</c:v>
                </c:pt>
                <c:pt idx="1">
                  <c:v>87</c:v>
                </c:pt>
                <c:pt idx="2">
                  <c:v>122</c:v>
                </c:pt>
                <c:pt idx="3">
                  <c:v>90</c:v>
                </c:pt>
                <c:pt idx="4">
                  <c:v>96</c:v>
                </c:pt>
              </c:numCache>
            </c:numRef>
          </c:val>
          <c:smooth val="1"/>
        </c:ser>
        <c:axId val="22435434"/>
        <c:axId val="592315"/>
      </c:lineChart>
      <c:catAx>
        <c:axId val="22435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315"/>
        <c:crosses val="autoZero"/>
        <c:auto val="1"/>
        <c:lblOffset val="100"/>
        <c:noMultiLvlLbl val="0"/>
      </c:catAx>
      <c:valAx>
        <c:axId val="592315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35434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13</xdr:col>
      <xdr:colOff>95250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5505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showGridLines="0" showRowColHeaders="0" tabSelected="1" zoomScale="200" zoomScaleNormal="200" workbookViewId="0" topLeftCell="B1">
      <selection activeCell="M15" sqref="M15"/>
    </sheetView>
  </sheetViews>
  <sheetFormatPr defaultColWidth="9.140625" defaultRowHeight="12.75"/>
  <cols>
    <col min="1" max="1" width="1.7109375" style="0" customWidth="1"/>
    <col min="2" max="2" width="7.28125" style="0" customWidth="1"/>
    <col min="3" max="3" width="12.57421875" style="0" bestFit="1" customWidth="1"/>
    <col min="4" max="4" width="2.8515625" style="0" customWidth="1"/>
    <col min="7" max="7" width="8.7109375" style="0" customWidth="1"/>
    <col min="8" max="13" width="5.28125" style="0" customWidth="1"/>
    <col min="14" max="14" width="5.140625" style="0" bestFit="1" customWidth="1"/>
  </cols>
  <sheetData>
    <row r="1" ht="3.75" customHeight="1"/>
    <row r="2" spans="2:14" ht="7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2:14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</row>
    <row r="5" spans="2:14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</row>
    <row r="6" spans="2:14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</row>
    <row r="7" spans="2:14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</row>
    <row r="8" spans="2:14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"/>
    </row>
    <row r="9" spans="2:14" ht="24.75" customHeight="1">
      <c r="B9" s="26" t="s">
        <v>22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2:14" s="1" customFormat="1" ht="22.5">
      <c r="B10" s="8" t="s">
        <v>0</v>
      </c>
      <c r="C10" s="23" t="s">
        <v>1</v>
      </c>
      <c r="D10" s="24" t="s">
        <v>19</v>
      </c>
      <c r="E10" s="25" t="s">
        <v>4</v>
      </c>
      <c r="F10" s="9" t="s">
        <v>5</v>
      </c>
      <c r="G10" s="8" t="s">
        <v>3</v>
      </c>
      <c r="H10" s="24" t="s">
        <v>2</v>
      </c>
      <c r="I10" s="24" t="s">
        <v>6</v>
      </c>
      <c r="J10" s="24" t="s">
        <v>7</v>
      </c>
      <c r="K10" s="24" t="s">
        <v>8</v>
      </c>
      <c r="L10" s="24" t="s">
        <v>9</v>
      </c>
      <c r="M10" s="24" t="s">
        <v>10</v>
      </c>
      <c r="N10" s="10" t="s">
        <v>11</v>
      </c>
    </row>
    <row r="11" spans="2:14" ht="12.75">
      <c r="B11" s="11">
        <f>IF(G11&lt;&gt;"-",RANK(G11,$G$11:$G$18),"x")</f>
        <v>6</v>
      </c>
      <c r="C11" s="19" t="s">
        <v>15</v>
      </c>
      <c r="D11" s="22">
        <v>3</v>
      </c>
      <c r="E11" s="20">
        <v>185</v>
      </c>
      <c r="F11" s="12">
        <f aca="true" t="shared" si="0" ref="F11:F18">IF(H11&lt;&gt;0,AVERAGE(H11:M11),"-")</f>
        <v>177.33333333333334</v>
      </c>
      <c r="G11" s="13">
        <f aca="true" t="shared" si="1" ref="G11:G18">IF(F11&lt;&gt;"-",+F11-E11,"-")</f>
        <v>-7.666666666666657</v>
      </c>
      <c r="H11" s="21">
        <v>163</v>
      </c>
      <c r="I11" s="21">
        <v>188</v>
      </c>
      <c r="J11" s="21">
        <v>229</v>
      </c>
      <c r="K11" s="21">
        <v>168</v>
      </c>
      <c r="L11" s="21">
        <v>147</v>
      </c>
      <c r="M11" s="21">
        <v>169</v>
      </c>
      <c r="N11" s="14">
        <f aca="true" t="shared" si="2" ref="N11:N18">MAX(H11:M11)</f>
        <v>229</v>
      </c>
    </row>
    <row r="12" spans="2:14" ht="12.75">
      <c r="B12" s="11">
        <f>IF(G12&lt;&gt;"-",RANK(G12,$G$11:$G$18),"x")</f>
        <v>8</v>
      </c>
      <c r="C12" s="19" t="s">
        <v>21</v>
      </c>
      <c r="D12" s="22">
        <v>4</v>
      </c>
      <c r="E12" s="20">
        <v>182.55</v>
      </c>
      <c r="F12" s="12">
        <f t="shared" si="0"/>
        <v>169.16666666666666</v>
      </c>
      <c r="G12" s="13">
        <f t="shared" si="1"/>
        <v>-13.383333333333354</v>
      </c>
      <c r="H12" s="21">
        <v>135</v>
      </c>
      <c r="I12" s="21">
        <v>172</v>
      </c>
      <c r="J12" s="21">
        <v>212</v>
      </c>
      <c r="K12" s="21">
        <v>138</v>
      </c>
      <c r="L12" s="21">
        <v>149</v>
      </c>
      <c r="M12" s="21">
        <v>209</v>
      </c>
      <c r="N12" s="14">
        <f t="shared" si="2"/>
        <v>212</v>
      </c>
    </row>
    <row r="13" spans="2:14" ht="12.75">
      <c r="B13" s="11">
        <f>IF(G13&lt;&gt;"-",RANK(G13,$G$11:$G$18),"x")</f>
        <v>3</v>
      </c>
      <c r="C13" s="19" t="s">
        <v>14</v>
      </c>
      <c r="D13" s="22">
        <v>4</v>
      </c>
      <c r="E13" s="20">
        <v>165</v>
      </c>
      <c r="F13" s="12">
        <f t="shared" si="0"/>
        <v>168.16666666666666</v>
      </c>
      <c r="G13" s="13">
        <f t="shared" si="1"/>
        <v>3.166666666666657</v>
      </c>
      <c r="H13" s="21">
        <v>144</v>
      </c>
      <c r="I13" s="21">
        <v>179</v>
      </c>
      <c r="J13" s="21">
        <v>185</v>
      </c>
      <c r="K13" s="21">
        <v>160</v>
      </c>
      <c r="L13" s="21">
        <v>142</v>
      </c>
      <c r="M13" s="21">
        <v>199</v>
      </c>
      <c r="N13" s="14">
        <f t="shared" si="2"/>
        <v>199</v>
      </c>
    </row>
    <row r="14" spans="2:14" ht="12.75">
      <c r="B14" s="11">
        <f>IF(G14&lt;&gt;"-",RANK(G14,$G$11:$G$18),"x")</f>
        <v>2</v>
      </c>
      <c r="C14" s="19" t="s">
        <v>20</v>
      </c>
      <c r="D14" s="22">
        <v>2</v>
      </c>
      <c r="E14" s="20">
        <v>159.43</v>
      </c>
      <c r="F14" s="12">
        <f t="shared" si="0"/>
        <v>162.83333333333334</v>
      </c>
      <c r="G14" s="13">
        <f t="shared" si="1"/>
        <v>3.403333333333336</v>
      </c>
      <c r="H14" s="21">
        <v>195</v>
      </c>
      <c r="I14" s="21">
        <v>154</v>
      </c>
      <c r="J14" s="21">
        <v>139</v>
      </c>
      <c r="K14" s="21">
        <v>143</v>
      </c>
      <c r="L14" s="21">
        <v>189</v>
      </c>
      <c r="M14" s="21">
        <v>157</v>
      </c>
      <c r="N14" s="14">
        <f t="shared" si="2"/>
        <v>195</v>
      </c>
    </row>
    <row r="15" spans="2:14" ht="12.75">
      <c r="B15" s="11">
        <f>IF(G15&lt;&gt;"-",RANK(G15,$G$11:$G$18),"x")</f>
        <v>4</v>
      </c>
      <c r="C15" s="19" t="s">
        <v>18</v>
      </c>
      <c r="D15" s="22">
        <v>1</v>
      </c>
      <c r="E15" s="20">
        <v>159</v>
      </c>
      <c r="F15" s="12">
        <f t="shared" si="0"/>
        <v>160.66666666666666</v>
      </c>
      <c r="G15" s="13">
        <f t="shared" si="1"/>
        <v>1.6666666666666572</v>
      </c>
      <c r="H15" s="21">
        <v>174</v>
      </c>
      <c r="I15" s="21">
        <v>141</v>
      </c>
      <c r="J15" s="21">
        <v>171</v>
      </c>
      <c r="K15" s="21">
        <v>143</v>
      </c>
      <c r="L15" s="21">
        <v>173</v>
      </c>
      <c r="M15" s="21">
        <v>162</v>
      </c>
      <c r="N15" s="14">
        <f t="shared" si="2"/>
        <v>174</v>
      </c>
    </row>
    <row r="16" spans="2:14" ht="12.75">
      <c r="B16" s="11">
        <f>IF(G16&lt;&gt;"-",RANK(G16,$G$11:$G$18),"x")</f>
        <v>1</v>
      </c>
      <c r="C16" s="19" t="s">
        <v>12</v>
      </c>
      <c r="D16" s="22">
        <v>2</v>
      </c>
      <c r="E16" s="20">
        <v>158</v>
      </c>
      <c r="F16" s="12">
        <f>IF(H16&lt;&gt;0,AVERAGE(H16:M16),"-")</f>
        <v>175.83333333333334</v>
      </c>
      <c r="G16" s="13">
        <f>IF(F16&lt;&gt;"-",+F16-E16,"-")</f>
        <v>17.833333333333343</v>
      </c>
      <c r="H16" s="21">
        <v>158</v>
      </c>
      <c r="I16" s="21">
        <v>185</v>
      </c>
      <c r="J16" s="21">
        <v>191</v>
      </c>
      <c r="K16" s="21">
        <v>169</v>
      </c>
      <c r="L16" s="21">
        <v>171</v>
      </c>
      <c r="M16" s="21">
        <v>181</v>
      </c>
      <c r="N16" s="14">
        <f>MAX(H16:M16)</f>
        <v>191</v>
      </c>
    </row>
    <row r="17" spans="2:14" ht="12.75">
      <c r="B17" s="11">
        <f>IF(G17&lt;&gt;"-",RANK(G17,$G$11:$G$18),"x")</f>
        <v>7</v>
      </c>
      <c r="C17" s="19" t="s">
        <v>16</v>
      </c>
      <c r="D17" s="22">
        <v>3</v>
      </c>
      <c r="E17" s="20">
        <v>150</v>
      </c>
      <c r="F17" s="12">
        <f t="shared" si="0"/>
        <v>140</v>
      </c>
      <c r="G17" s="13">
        <f t="shared" si="1"/>
        <v>-10</v>
      </c>
      <c r="H17" s="21">
        <v>110</v>
      </c>
      <c r="I17" s="21">
        <v>137</v>
      </c>
      <c r="J17" s="21">
        <v>118</v>
      </c>
      <c r="K17" s="21">
        <v>178</v>
      </c>
      <c r="L17" s="21">
        <v>137</v>
      </c>
      <c r="M17" s="21">
        <v>160</v>
      </c>
      <c r="N17" s="14">
        <f t="shared" si="2"/>
        <v>178</v>
      </c>
    </row>
    <row r="18" spans="2:14" ht="12.75">
      <c r="B18" s="11">
        <f>IF(G18&lt;&gt;"-",RANK(G18,$G$11:$G$18),"x")</f>
        <v>5</v>
      </c>
      <c r="C18" s="19" t="s">
        <v>17</v>
      </c>
      <c r="D18" s="22">
        <v>1</v>
      </c>
      <c r="E18" s="20">
        <v>99</v>
      </c>
      <c r="F18" s="12">
        <f t="shared" si="0"/>
        <v>99.16666666666667</v>
      </c>
      <c r="G18" s="13">
        <f t="shared" si="1"/>
        <v>0.1666666666666714</v>
      </c>
      <c r="H18" s="21">
        <v>99</v>
      </c>
      <c r="I18" s="21">
        <v>87</v>
      </c>
      <c r="J18" s="21">
        <v>122</v>
      </c>
      <c r="K18" s="21">
        <v>90</v>
      </c>
      <c r="L18" s="21">
        <v>96</v>
      </c>
      <c r="M18" s="21">
        <v>101</v>
      </c>
      <c r="N18" s="14">
        <f t="shared" si="2"/>
        <v>122</v>
      </c>
    </row>
    <row r="19" spans="2:14" ht="12.75">
      <c r="B19" s="15"/>
      <c r="C19" s="15"/>
      <c r="D19" s="15"/>
      <c r="E19" s="15"/>
      <c r="F19" s="15"/>
      <c r="G19" s="16" t="s">
        <v>13</v>
      </c>
      <c r="H19" s="17">
        <f>IF(SUM(H11:H18)&gt;0,AVERAGE(H11:H18),"-")</f>
        <v>147.25</v>
      </c>
      <c r="I19" s="17">
        <f>IF(SUM(I11:I18)&gt;0,AVERAGE(I11:I18),"-")</f>
        <v>155.375</v>
      </c>
      <c r="J19" s="17">
        <f>IF(SUM(J11:J18)&gt;0,AVERAGE(J11:J18),"-")</f>
        <v>170.875</v>
      </c>
      <c r="K19" s="17">
        <f>IF(SUM(K11:K18)&gt;0,AVERAGE(K11:K18),"-")</f>
        <v>148.625</v>
      </c>
      <c r="L19" s="17">
        <f>IF(SUM(L11:L18)&gt;0,AVERAGE(L11:L18),"-")</f>
        <v>150.5</v>
      </c>
      <c r="M19" s="17">
        <f>IF(SUM(M11:M18)&gt;0,AVERAGE(M11:M18),"-")</f>
        <v>167.25</v>
      </c>
      <c r="N19" s="18">
        <f>MAX(N11:N18)</f>
        <v>229</v>
      </c>
    </row>
  </sheetData>
  <sheetProtection sheet="1" objects="1" scenarios="1" selectLockedCells="1"/>
  <mergeCells count="1">
    <mergeCell ref="B9:N9"/>
  </mergeCells>
  <conditionalFormatting sqref="B11:B18">
    <cfRule type="cellIs" priority="1" dxfId="0" operator="lessThanOrEqual" stopIfTrue="1">
      <formula>3</formula>
    </cfRule>
  </conditionalFormatting>
  <conditionalFormatting sqref="N11:N18">
    <cfRule type="cellIs" priority="2" dxfId="1" operator="equal" stopIfTrue="1">
      <formula>$N$19</formula>
    </cfRule>
  </conditionalFormatting>
  <conditionalFormatting sqref="G11:G18">
    <cfRule type="cellIs" priority="3" dxfId="2" operator="greaterThan" stopIfTrue="1">
      <formula>0</formula>
    </cfRule>
    <cfRule type="cellIs" priority="4" dxfId="3" operator="lessThan" stopIfTrue="1">
      <formula>-15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dcterms:created xsi:type="dcterms:W3CDTF">2011-04-04T11:51:45Z</dcterms:created>
  <dcterms:modified xsi:type="dcterms:W3CDTF">2011-08-22T17:20:01Z</dcterms:modified>
  <cp:category/>
  <cp:version/>
  <cp:contentType/>
  <cp:contentStatus/>
</cp:coreProperties>
</file>